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2018-2019\FINANCIJE\"/>
    </mc:Choice>
  </mc:AlternateContent>
  <bookViews>
    <workbookView xWindow="0" yWindow="0" windowWidth="19200" windowHeight="128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41" i="1" l="1"/>
  <c r="G126" i="1"/>
  <c r="G125" i="1" s="1"/>
  <c r="G124" i="1" s="1"/>
  <c r="G122" i="1"/>
  <c r="G120" i="1"/>
  <c r="G115" i="1"/>
  <c r="G113" i="1"/>
  <c r="G109" i="1"/>
  <c r="G108" i="1" s="1"/>
  <c r="G106" i="1"/>
  <c r="G105" i="1" s="1"/>
  <c r="G103" i="1"/>
  <c r="G102" i="1" s="1"/>
  <c r="G100" i="1"/>
  <c r="G98" i="1"/>
  <c r="G96" i="1"/>
  <c r="G93" i="1"/>
  <c r="G91" i="1"/>
  <c r="G89" i="1"/>
  <c r="G85" i="1"/>
  <c r="G81" i="1"/>
  <c r="G78" i="1"/>
  <c r="G77" i="1" s="1"/>
  <c r="G72" i="1"/>
  <c r="G70" i="1"/>
  <c r="G62" i="1"/>
  <c r="G55" i="1"/>
  <c r="G50" i="1"/>
  <c r="G46" i="1"/>
  <c r="G45" i="1" s="1"/>
  <c r="G43" i="1"/>
  <c r="G39" i="1"/>
  <c r="G36" i="1"/>
  <c r="G35" i="1" s="1"/>
  <c r="G32" i="1"/>
  <c r="G26" i="1"/>
  <c r="G17" i="1"/>
  <c r="G11" i="1"/>
  <c r="G7" i="1"/>
  <c r="G112" i="1" l="1"/>
  <c r="G80" i="1"/>
  <c r="G49" i="1"/>
  <c r="G38" i="1"/>
  <c r="G6" i="1"/>
  <c r="G88" i="1"/>
  <c r="G87" i="1" s="1"/>
  <c r="G119" i="1"/>
  <c r="G111" i="1" l="1"/>
  <c r="G48" i="1"/>
  <c r="G5" i="1"/>
  <c r="G128" i="1" l="1"/>
  <c r="G4" i="1"/>
</calcChain>
</file>

<file path=xl/comments1.xml><?xml version="1.0" encoding="utf-8"?>
<comments xmlns="http://schemas.openxmlformats.org/spreadsheetml/2006/main">
  <authors>
    <author>zeljko_prsa</author>
    <author>ksenija_knezevic</author>
  </authors>
  <commentList>
    <comment ref="G90" authorId="0" shapeId="0">
      <text>
        <r>
          <rPr>
            <b/>
            <sz val="9"/>
            <color indexed="81"/>
            <rFont val="Tahoma"/>
            <family val="2"/>
            <charset val="238"/>
          </rPr>
          <t>zeljko_prsa:</t>
        </r>
        <r>
          <rPr>
            <sz val="9"/>
            <color indexed="81"/>
            <rFont val="Tahoma"/>
            <family val="2"/>
            <charset val="238"/>
          </rPr>
          <t xml:space="preserve">
za 25 sati 824.618
</t>
        </r>
      </text>
    </comment>
    <comment ref="A109" authorId="1" shapeId="0">
      <text>
        <r>
          <rPr>
            <b/>
            <sz val="9"/>
            <color indexed="81"/>
            <rFont val="Tahoma"/>
            <family val="2"/>
            <charset val="238"/>
          </rPr>
          <t>ksenija_knezevic:</t>
        </r>
        <r>
          <rPr>
            <sz val="9"/>
            <color indexed="81"/>
            <rFont val="Tahoma"/>
            <family val="2"/>
            <charset val="238"/>
          </rPr>
          <t xml:space="preserve">
projekt??</t>
        </r>
      </text>
    </comment>
  </commentList>
</comments>
</file>

<file path=xl/sharedStrings.xml><?xml version="1.0" encoding="utf-8"?>
<sst xmlns="http://schemas.openxmlformats.org/spreadsheetml/2006/main" count="308" uniqueCount="208">
  <si>
    <t>GLAVA 00301:   OSNOVNO ŠKOLSTVO</t>
  </si>
  <si>
    <t>PROGRAM 3001: DECENTRALIZIRANE FUNKCIJE OSNOVNOG ŠKOLSTVA</t>
  </si>
  <si>
    <t>Aktivnost A300101: Materijalni rashodi</t>
  </si>
  <si>
    <t>321</t>
  </si>
  <si>
    <t>Naknade troškova zaposlenima</t>
  </si>
  <si>
    <t>144</t>
  </si>
  <si>
    <t>3211</t>
  </si>
  <si>
    <t>Službena putovanja</t>
  </si>
  <si>
    <t>145</t>
  </si>
  <si>
    <t>3213</t>
  </si>
  <si>
    <t>Stručno usavršavanje zaposlenika</t>
  </si>
  <si>
    <t>146</t>
  </si>
  <si>
    <t>3214</t>
  </si>
  <si>
    <t>Naknada za korištenje privatnog auta u službene svrhe</t>
  </si>
  <si>
    <t>322</t>
  </si>
  <si>
    <t>Rashodi za materijal i energiju</t>
  </si>
  <si>
    <t>147</t>
  </si>
  <si>
    <t>3221</t>
  </si>
  <si>
    <t>Uredski materijal i ostali materijalni rashodi</t>
  </si>
  <si>
    <t>148</t>
  </si>
  <si>
    <t>3223</t>
  </si>
  <si>
    <t>Energija</t>
  </si>
  <si>
    <t>149</t>
  </si>
  <si>
    <t>3224</t>
  </si>
  <si>
    <t>Materijal i dijelovi za tekuće investicijsko održavanje</t>
  </si>
  <si>
    <t>150</t>
  </si>
  <si>
    <t>3225</t>
  </si>
  <si>
    <t>Sitni inventar</t>
  </si>
  <si>
    <t>151</t>
  </si>
  <si>
    <t>3227</t>
  </si>
  <si>
    <t>Službena radna i zaštitna odjeća i obuća</t>
  </si>
  <si>
    <t>323</t>
  </si>
  <si>
    <t>Rashodi za usluge</t>
  </si>
  <si>
    <t>152</t>
  </si>
  <si>
    <t>3231</t>
  </si>
  <si>
    <t>Usluge telefona, pošte i prijevoza</t>
  </si>
  <si>
    <t>153</t>
  </si>
  <si>
    <t>3233</t>
  </si>
  <si>
    <t>Usluge promidžbe i informiranja</t>
  </si>
  <si>
    <t>154</t>
  </si>
  <si>
    <t>3234</t>
  </si>
  <si>
    <t>Komunalne usluge</t>
  </si>
  <si>
    <t>155</t>
  </si>
  <si>
    <t>3236</t>
  </si>
  <si>
    <t>Zdravstvene i veterinarske usluge - za obvezan zdravstveni pregled nastavnog osoblja</t>
  </si>
  <si>
    <t>156</t>
  </si>
  <si>
    <t>3237</t>
  </si>
  <si>
    <t>Intelektualne i osobne usluge</t>
  </si>
  <si>
    <t>157</t>
  </si>
  <si>
    <t>32373</t>
  </si>
  <si>
    <t>Usluge odvjetnika i pravnog savjetovanja</t>
  </si>
  <si>
    <t>158</t>
  </si>
  <si>
    <t>3238</t>
  </si>
  <si>
    <t>Računalne usluge</t>
  </si>
  <si>
    <t>159</t>
  </si>
  <si>
    <t>3239</t>
  </si>
  <si>
    <t>Ostale usluge</t>
  </si>
  <si>
    <t>329</t>
  </si>
  <si>
    <t>Ostali nespomenuti rashodi poslovanja</t>
  </si>
  <si>
    <t>160</t>
  </si>
  <si>
    <t>3292</t>
  </si>
  <si>
    <t>Premije osiguranja</t>
  </si>
  <si>
    <t>161</t>
  </si>
  <si>
    <t>3293</t>
  </si>
  <si>
    <t>Reprezentacija</t>
  </si>
  <si>
    <t>162</t>
  </si>
  <si>
    <t>3294</t>
  </si>
  <si>
    <t>Članarine</t>
  </si>
  <si>
    <t>163</t>
  </si>
  <si>
    <t>3299</t>
  </si>
  <si>
    <t>Aktivnost A300102: Tekuće i investicijsko održavanje objekata</t>
  </si>
  <si>
    <t>164</t>
  </si>
  <si>
    <t>3232</t>
  </si>
  <si>
    <t>Usluge tekućeg investicijskog i održavanja - tekuće održavanje</t>
  </si>
  <si>
    <t>165</t>
  </si>
  <si>
    <t>Usluge tekućeg investicijskog i održavanja - investicijsko održ.</t>
  </si>
  <si>
    <t>Aktivnost A300103: Prijevoz učenika</t>
  </si>
  <si>
    <t>166</t>
  </si>
  <si>
    <t>32319</t>
  </si>
  <si>
    <t>Ostale usluge za komunikacije i prijevoz  - prijevoz učenika</t>
  </si>
  <si>
    <t>Aktivnost A300104: Oprema i knjige</t>
  </si>
  <si>
    <t>422</t>
  </si>
  <si>
    <t>Postrojenja i oprema</t>
  </si>
  <si>
    <t>167</t>
  </si>
  <si>
    <t>4221</t>
  </si>
  <si>
    <t>Uredski namještaj i oprema</t>
  </si>
  <si>
    <t>168</t>
  </si>
  <si>
    <t>4223</t>
  </si>
  <si>
    <t>Ostala oprema za održavanje i zaštitu</t>
  </si>
  <si>
    <t>169</t>
  </si>
  <si>
    <t>4227</t>
  </si>
  <si>
    <t>Glazbena oprema</t>
  </si>
  <si>
    <t>424</t>
  </si>
  <si>
    <t>Knjige, umjetnička djela i ostale izložbene vrijednosti</t>
  </si>
  <si>
    <t>170</t>
  </si>
  <si>
    <t>4241</t>
  </si>
  <si>
    <t>Knjige u knjižnicama</t>
  </si>
  <si>
    <t>Projekt K300101: Zgrade znanstvenih i obrazovnih institucija</t>
  </si>
  <si>
    <t>421</t>
  </si>
  <si>
    <t>Građevinski objekti</t>
  </si>
  <si>
    <t>171</t>
  </si>
  <si>
    <t>42123</t>
  </si>
  <si>
    <t>Zgrade znanstvenih i obrazovnih institucija</t>
  </si>
  <si>
    <t>PROGRAM 3002: VLASTITA DJELATNOST OSNOVNIH ŠKOLA</t>
  </si>
  <si>
    <t>Aktivnost A300202: Materijalni rashodi</t>
  </si>
  <si>
    <t>172</t>
  </si>
  <si>
    <t>173</t>
  </si>
  <si>
    <t>3212</t>
  </si>
  <si>
    <t>Naknade za prijevoz na posao i s posla</t>
  </si>
  <si>
    <t>174</t>
  </si>
  <si>
    <t>Stručno usavršavanje zaposlenih</t>
  </si>
  <si>
    <t>175</t>
  </si>
  <si>
    <t>176</t>
  </si>
  <si>
    <t>177</t>
  </si>
  <si>
    <t>3222</t>
  </si>
  <si>
    <t>Materijal i sirovine</t>
  </si>
  <si>
    <t>178</t>
  </si>
  <si>
    <t>179</t>
  </si>
  <si>
    <t>Materijal i djelovi za tekuće i investicijsko održavanje</t>
  </si>
  <si>
    <t>180</t>
  </si>
  <si>
    <t xml:space="preserve">Sitni inventar </t>
  </si>
  <si>
    <t>181</t>
  </si>
  <si>
    <t>182</t>
  </si>
  <si>
    <t>183</t>
  </si>
  <si>
    <t>184</t>
  </si>
  <si>
    <t>185</t>
  </si>
  <si>
    <t>Zdravstvene i veterinarske usluge</t>
  </si>
  <si>
    <t>186</t>
  </si>
  <si>
    <t>187</t>
  </si>
  <si>
    <t>188</t>
  </si>
  <si>
    <t>324</t>
  </si>
  <si>
    <t>Naknade troškova osobama izvan radnog odnosa</t>
  </si>
  <si>
    <t>189</t>
  </si>
  <si>
    <t>32412</t>
  </si>
  <si>
    <t>Naknade ostalih troškova</t>
  </si>
  <si>
    <t>190</t>
  </si>
  <si>
    <t>191</t>
  </si>
  <si>
    <t>192</t>
  </si>
  <si>
    <t>193</t>
  </si>
  <si>
    <t>Ostali nespomenuti rashodi</t>
  </si>
  <si>
    <t>Aktivnost A300203: Tekuće i investicijsko održavanja objekata</t>
  </si>
  <si>
    <t>194</t>
  </si>
  <si>
    <t>Usluge tekućeg i investicijskog održavanja</t>
  </si>
  <si>
    <t>Aktivnost A300204: Oprema i knjige</t>
  </si>
  <si>
    <t>195</t>
  </si>
  <si>
    <t>Oprema</t>
  </si>
  <si>
    <t>196</t>
  </si>
  <si>
    <t>197</t>
  </si>
  <si>
    <t>4226</t>
  </si>
  <si>
    <t>198</t>
  </si>
  <si>
    <t>PROGRAM 3003: OSNOVNO ŠKOLSTVO IZNAD DRŽAVNOG STANDARDA</t>
  </si>
  <si>
    <t>Aktivnost A300301: Produženi boravak</t>
  </si>
  <si>
    <t>311</t>
  </si>
  <si>
    <t>Plaće ( Bruto)</t>
  </si>
  <si>
    <t>199</t>
  </si>
  <si>
    <t>3111</t>
  </si>
  <si>
    <t>Plaće za redovan rad</t>
  </si>
  <si>
    <t>312</t>
  </si>
  <si>
    <t>Ostali rashodi za zaposlene</t>
  </si>
  <si>
    <t>200</t>
  </si>
  <si>
    <t>3121</t>
  </si>
  <si>
    <t>Ostali rashodi za zaposlene - naknada za bolovanje, otpremnine, darovi, bonus za uspješan rad i nagrade</t>
  </si>
  <si>
    <t>313</t>
  </si>
  <si>
    <t>Doprinosi na plaće</t>
  </si>
  <si>
    <t>201</t>
  </si>
  <si>
    <t>31321</t>
  </si>
  <si>
    <t>Doprinosi za zdravstveno osiguranje</t>
  </si>
  <si>
    <t>202</t>
  </si>
  <si>
    <t>31332</t>
  </si>
  <si>
    <t>Doprinosi za zapošljavanje</t>
  </si>
  <si>
    <t>203</t>
  </si>
  <si>
    <t>204</t>
  </si>
  <si>
    <t>205</t>
  </si>
  <si>
    <t xml:space="preserve">Ostale usluge </t>
  </si>
  <si>
    <t>Aktivnost A300302: Financiranje prehrane učenika</t>
  </si>
  <si>
    <t>206</t>
  </si>
  <si>
    <t>Materijal i sirovine - školska kuhinja</t>
  </si>
  <si>
    <t>Aktivnost A300303: Financiranje potreba u školstvu</t>
  </si>
  <si>
    <t>363</t>
  </si>
  <si>
    <t>Pomoći unutar opće države</t>
  </si>
  <si>
    <t>207</t>
  </si>
  <si>
    <t>3631</t>
  </si>
  <si>
    <t>Tekuće pomoći unutar opće države - financiranje potreba u školstvu</t>
  </si>
  <si>
    <t>Projekt K300301: Zgrade znanstvenih i obrazovnih institucija</t>
  </si>
  <si>
    <t>208</t>
  </si>
  <si>
    <t>Doprinosi za ozljede i profesionalne bolesti</t>
  </si>
  <si>
    <t>Usluge informiranja i promidžbe</t>
  </si>
  <si>
    <t>PROGRAM 3005 : LUNCH BOX</t>
  </si>
  <si>
    <t>Aktivnost A300501: Rashodi za zaposlene</t>
  </si>
  <si>
    <t>233</t>
  </si>
  <si>
    <t>234</t>
  </si>
  <si>
    <t>235</t>
  </si>
  <si>
    <t>236</t>
  </si>
  <si>
    <t>Aktivnost A300502: Materijalni rashodi</t>
  </si>
  <si>
    <t>237</t>
  </si>
  <si>
    <t>238</t>
  </si>
  <si>
    <t>PROGRAM 3007: SHEMA ŠKOLSKOG VOĆA I MLIJEKA</t>
  </si>
  <si>
    <t>Aktivnost A300701: Materijalni rashodi</t>
  </si>
  <si>
    <t>256</t>
  </si>
  <si>
    <t>POZ.</t>
  </si>
  <si>
    <t>RAZ.</t>
  </si>
  <si>
    <t>SKU-
PINA</t>
  </si>
  <si>
    <t>POD.
SKUP.</t>
  </si>
  <si>
    <t>ODJE-
LJAK</t>
  </si>
  <si>
    <t xml:space="preserve">
</t>
  </si>
  <si>
    <t>PLAN 2019</t>
  </si>
  <si>
    <t>PLAN PRIHODA</t>
  </si>
  <si>
    <t xml:space="preserve">OŠ IVAN GORAN KOVAČIĆ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</si>
</sst>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Times New Roman"/>
      <family val="1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right" vertical="center"/>
    </xf>
    <xf numFmtId="164" fontId="2" fillId="2" borderId="5" xfId="0" applyNumberFormat="1" applyFont="1" applyFill="1" applyBorder="1" applyAlignment="1" applyProtection="1">
      <alignment horizontal="right" vertical="center"/>
    </xf>
    <xf numFmtId="164" fontId="2" fillId="3" borderId="5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164" fontId="2" fillId="2" borderId="4" xfId="0" applyNumberFormat="1" applyFont="1" applyFill="1" applyBorder="1" applyAlignment="1" applyProtection="1">
      <alignment horizontal="right" vertical="center"/>
    </xf>
    <xf numFmtId="49" fontId="2" fillId="4" borderId="8" xfId="0" applyNumberFormat="1" applyFont="1" applyFill="1" applyBorder="1" applyAlignment="1" applyProtection="1">
      <alignment horizontal="center" vertical="center"/>
    </xf>
    <xf numFmtId="49" fontId="2" fillId="4" borderId="9" xfId="0" applyNumberFormat="1" applyFont="1" applyFill="1" applyBorder="1" applyAlignment="1" applyProtection="1">
      <alignment horizontal="center" vertical="center"/>
    </xf>
    <xf numFmtId="49" fontId="2" fillId="5" borderId="9" xfId="0" applyNumberFormat="1" applyFont="1" applyFill="1" applyBorder="1" applyAlignment="1" applyProtection="1">
      <alignment horizontal="center" vertical="center"/>
    </xf>
    <xf numFmtId="49" fontId="2" fillId="4" borderId="10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/>
    </xf>
    <xf numFmtId="164" fontId="2" fillId="4" borderId="10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right" vertical="center"/>
    </xf>
    <xf numFmtId="164" fontId="2" fillId="4" borderId="3" xfId="0" applyNumberFormat="1" applyFont="1" applyFill="1" applyBorder="1" applyAlignment="1" applyProtection="1">
      <alignment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vertical="center"/>
    </xf>
    <xf numFmtId="164" fontId="3" fillId="0" borderId="21" xfId="0" applyNumberFormat="1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center" vertical="center"/>
    </xf>
    <xf numFmtId="164" fontId="2" fillId="2" borderId="26" xfId="0" applyNumberFormat="1" applyFont="1" applyFill="1" applyBorder="1" applyAlignment="1" applyProtection="1">
      <alignment horizontal="right" vertical="center"/>
    </xf>
    <xf numFmtId="0" fontId="2" fillId="4" borderId="11" xfId="0" applyFont="1" applyFill="1" applyBorder="1" applyAlignment="1" applyProtection="1">
      <alignment vertical="center" wrapText="1"/>
    </xf>
    <xf numFmtId="49" fontId="3" fillId="0" borderId="28" xfId="0" applyNumberFormat="1" applyFont="1" applyBorder="1" applyAlignment="1" applyProtection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vertical="center" wrapText="1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right" vertical="center"/>
    </xf>
    <xf numFmtId="0" fontId="1" fillId="2" borderId="32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</xf>
    <xf numFmtId="164" fontId="2" fillId="2" borderId="34" xfId="0" applyNumberFormat="1" applyFont="1" applyFill="1" applyBorder="1" applyAlignment="1" applyProtection="1">
      <alignment horizontal="right" vertical="center"/>
    </xf>
    <xf numFmtId="164" fontId="2" fillId="3" borderId="34" xfId="0" applyNumberFormat="1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vertical="center"/>
    </xf>
    <xf numFmtId="164" fontId="3" fillId="6" borderId="3" xfId="0" applyNumberFormat="1" applyFont="1" applyFill="1" applyBorder="1" applyAlignment="1" applyProtection="1">
      <alignment vertical="center"/>
      <protection locked="0"/>
    </xf>
    <xf numFmtId="164" fontId="3" fillId="6" borderId="14" xfId="0" applyNumberFormat="1" applyFont="1" applyFill="1" applyBorder="1" applyAlignment="1" applyProtection="1">
      <alignment vertic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</xf>
    <xf numFmtId="49" fontId="5" fillId="4" borderId="10" xfId="0" applyNumberFormat="1" applyFont="1" applyFill="1" applyBorder="1" applyAlignment="1" applyProtection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49" fontId="2" fillId="5" borderId="10" xfId="0" applyNumberFormat="1" applyFont="1" applyFill="1" applyBorder="1" applyAlignment="1" applyProtection="1">
      <alignment horizontal="center" vertical="center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 wrapText="1"/>
    </xf>
    <xf numFmtId="49" fontId="3" fillId="0" borderId="3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4" borderId="8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left" vertical="center"/>
    </xf>
    <xf numFmtId="49" fontId="3" fillId="3" borderId="33" xfId="0" applyNumberFormat="1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vertical="center" wrapText="1"/>
    </xf>
    <xf numFmtId="49" fontId="3" fillId="4" borderId="38" xfId="0" applyNumberFormat="1" applyFont="1" applyFill="1" applyBorder="1" applyAlignment="1" applyProtection="1">
      <alignment horizontal="center" vertical="center"/>
    </xf>
    <xf numFmtId="49" fontId="3" fillId="4" borderId="5" xfId="0" applyNumberFormat="1" applyFont="1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vertical="center"/>
    </xf>
    <xf numFmtId="49" fontId="3" fillId="7" borderId="39" xfId="0" applyNumberFormat="1" applyFont="1" applyFill="1" applyBorder="1" applyAlignment="1" applyProtection="1">
      <alignment horizontal="center" vertical="center"/>
    </xf>
    <xf numFmtId="49" fontId="3" fillId="7" borderId="10" xfId="0" applyNumberFormat="1" applyFont="1" applyFill="1" applyBorder="1" applyAlignment="1" applyProtection="1">
      <alignment horizontal="center" vertical="center"/>
    </xf>
    <xf numFmtId="49" fontId="3" fillId="7" borderId="15" xfId="0" applyNumberFormat="1" applyFont="1" applyFill="1" applyBorder="1" applyAlignment="1" applyProtection="1">
      <alignment horizontal="center" vertical="center"/>
    </xf>
    <xf numFmtId="49" fontId="3" fillId="7" borderId="13" xfId="0" applyNumberFormat="1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 wrapText="1"/>
    </xf>
    <xf numFmtId="164" fontId="3" fillId="7" borderId="10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center" vertical="center"/>
    </xf>
    <xf numFmtId="49" fontId="3" fillId="4" borderId="3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3" fillId="4" borderId="39" xfId="0" applyNumberFormat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vertical="center" wrapText="1"/>
    </xf>
    <xf numFmtId="49" fontId="3" fillId="7" borderId="31" xfId="0" applyNumberFormat="1" applyFont="1" applyFill="1" applyBorder="1" applyAlignment="1" applyProtection="1">
      <alignment horizontal="center" vertical="center"/>
    </xf>
    <xf numFmtId="49" fontId="3" fillId="7" borderId="14" xfId="0" applyNumberFormat="1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</xf>
    <xf numFmtId="164" fontId="3" fillId="7" borderId="14" xfId="0" applyNumberFormat="1" applyFont="1" applyFill="1" applyBorder="1" applyAlignment="1" applyProtection="1">
      <alignment vertical="center"/>
      <protection locked="0"/>
    </xf>
    <xf numFmtId="49" fontId="3" fillId="7" borderId="42" xfId="0" applyNumberFormat="1" applyFont="1" applyFill="1" applyBorder="1" applyAlignment="1" applyProtection="1">
      <alignment horizontal="center" vertical="center"/>
    </xf>
    <xf numFmtId="49" fontId="3" fillId="7" borderId="3" xfId="0" applyNumberFormat="1" applyFont="1" applyFill="1" applyBorder="1" applyAlignment="1" applyProtection="1">
      <alignment horizontal="center" vertical="center"/>
    </xf>
    <xf numFmtId="49" fontId="5" fillId="4" borderId="9" xfId="0" applyNumberFormat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vertical="center"/>
    </xf>
    <xf numFmtId="49" fontId="3" fillId="7" borderId="9" xfId="0" applyNumberFormat="1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 wrapText="1"/>
    </xf>
    <xf numFmtId="49" fontId="3" fillId="4" borderId="42" xfId="0" applyNumberFormat="1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 applyProtection="1">
      <alignment horizontal="center" vertical="center"/>
    </xf>
    <xf numFmtId="49" fontId="2" fillId="4" borderId="43" xfId="0" applyNumberFormat="1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vertical="center"/>
    </xf>
    <xf numFmtId="49" fontId="3" fillId="7" borderId="0" xfId="0" applyNumberFormat="1" applyFont="1" applyFill="1" applyBorder="1" applyAlignment="1" applyProtection="1">
      <alignment horizontal="center" vertical="center"/>
    </xf>
    <xf numFmtId="49" fontId="2" fillId="5" borderId="43" xfId="0" applyNumberFormat="1" applyFont="1" applyFill="1" applyBorder="1" applyAlignment="1" applyProtection="1">
      <alignment horizontal="center" vertical="center"/>
    </xf>
    <xf numFmtId="49" fontId="2" fillId="7" borderId="43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6" fillId="4" borderId="8" xfId="0" applyNumberFormat="1" applyFont="1" applyFill="1" applyBorder="1" applyAlignment="1" applyProtection="1">
      <alignment horizontal="center" vertical="center"/>
    </xf>
    <xf numFmtId="49" fontId="6" fillId="4" borderId="9" xfId="0" applyNumberFormat="1" applyFont="1" applyFill="1" applyBorder="1" applyAlignment="1" applyProtection="1">
      <alignment horizontal="center" vertical="center"/>
    </xf>
    <xf numFmtId="49" fontId="6" fillId="4" borderId="10" xfId="0" applyNumberFormat="1" applyFont="1" applyFill="1" applyBorder="1" applyAlignment="1" applyProtection="1">
      <alignment horizontal="center" vertical="center"/>
    </xf>
    <xf numFmtId="49" fontId="7" fillId="0" borderId="45" xfId="0" applyNumberFormat="1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vertical="center" wrapText="1"/>
    </xf>
    <xf numFmtId="164" fontId="3" fillId="0" borderId="23" xfId="0" applyNumberFormat="1" applyFont="1" applyFill="1" applyBorder="1" applyAlignment="1" applyProtection="1">
      <alignment vertical="center"/>
      <protection locked="0"/>
    </xf>
    <xf numFmtId="164" fontId="3" fillId="6" borderId="23" xfId="0" applyNumberFormat="1" applyFont="1" applyFill="1" applyBorder="1" applyAlignment="1" applyProtection="1">
      <alignment vertical="center"/>
      <protection locked="0"/>
    </xf>
    <xf numFmtId="49" fontId="2" fillId="4" borderId="3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left" vertical="center"/>
    </xf>
    <xf numFmtId="49" fontId="3" fillId="2" borderId="44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 wrapText="1"/>
    </xf>
    <xf numFmtId="164" fontId="2" fillId="2" borderId="10" xfId="0" applyNumberFormat="1" applyFont="1" applyFill="1" applyBorder="1" applyAlignment="1" applyProtection="1">
      <alignment horizontal="right" vertical="center"/>
    </xf>
    <xf numFmtId="164" fontId="5" fillId="2" borderId="10" xfId="0" applyNumberFormat="1" applyFont="1" applyFill="1" applyBorder="1" applyAlignment="1" applyProtection="1">
      <alignment horizontal="right" vertical="center"/>
    </xf>
    <xf numFmtId="0" fontId="1" fillId="2" borderId="39" xfId="0" applyFont="1" applyFill="1" applyBorder="1" applyAlignment="1" applyProtection="1">
      <alignment horizontal="left" vertical="center"/>
    </xf>
    <xf numFmtId="49" fontId="3" fillId="4" borderId="40" xfId="0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 applyAlignment="1" applyProtection="1">
      <alignment vertical="center"/>
    </xf>
    <xf numFmtId="49" fontId="3" fillId="0" borderId="47" xfId="0" applyNumberFormat="1" applyFont="1" applyFill="1" applyBorder="1" applyAlignment="1" applyProtection="1">
      <alignment horizontal="center" vertical="center"/>
    </xf>
    <xf numFmtId="49" fontId="3" fillId="4" borderId="47" xfId="0" applyNumberFormat="1" applyFont="1" applyFill="1" applyBorder="1" applyAlignment="1" applyProtection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49" fontId="3" fillId="0" borderId="43" xfId="0" applyNumberFormat="1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vertical="center"/>
    </xf>
    <xf numFmtId="49" fontId="3" fillId="2" borderId="47" xfId="0" applyNumberFormat="1" applyFont="1" applyFill="1" applyBorder="1" applyAlignment="1" applyProtection="1">
      <alignment horizontal="center" vertical="center"/>
    </xf>
    <xf numFmtId="49" fontId="3" fillId="4" borderId="44" xfId="0" applyNumberFormat="1" applyFont="1" applyFill="1" applyBorder="1" applyAlignment="1" applyProtection="1">
      <alignment horizontal="center" vertical="center"/>
    </xf>
    <xf numFmtId="49" fontId="3" fillId="0" borderId="44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40" xfId="0" applyNumberFormat="1" applyFont="1" applyFill="1" applyBorder="1" applyAlignment="1" applyProtection="1">
      <alignment horizontal="center" vertical="center"/>
    </xf>
    <xf numFmtId="49" fontId="3" fillId="0" borderId="48" xfId="0" applyNumberFormat="1" applyFont="1" applyFill="1" applyBorder="1" applyAlignment="1" applyProtection="1">
      <alignment horizontal="center" vertical="center"/>
    </xf>
    <xf numFmtId="49" fontId="3" fillId="0" borderId="49" xfId="0" applyNumberFormat="1" applyFont="1" applyFill="1" applyBorder="1" applyAlignment="1" applyProtection="1">
      <alignment horizontal="center" vertical="center"/>
    </xf>
    <xf numFmtId="0" fontId="3" fillId="6" borderId="46" xfId="0" applyFont="1" applyFill="1" applyBorder="1" applyAlignment="1" applyProtection="1">
      <alignment vertical="center" wrapText="1"/>
    </xf>
    <xf numFmtId="0" fontId="10" fillId="8" borderId="50" xfId="0" applyNumberFormat="1" applyFont="1" applyFill="1" applyBorder="1" applyAlignment="1" applyProtection="1">
      <alignment horizontal="center" vertical="center"/>
    </xf>
    <xf numFmtId="0" fontId="10" fillId="8" borderId="51" xfId="0" applyNumberFormat="1" applyFont="1" applyFill="1" applyBorder="1" applyAlignment="1" applyProtection="1">
      <alignment horizontal="center" vertical="center" wrapText="1"/>
    </xf>
    <xf numFmtId="0" fontId="10" fillId="8" borderId="27" xfId="0" applyNumberFormat="1" applyFont="1" applyFill="1" applyBorder="1" applyAlignment="1" applyProtection="1">
      <alignment horizontal="center" vertical="center" wrapText="1"/>
    </xf>
    <xf numFmtId="0" fontId="10" fillId="8" borderId="52" xfId="0" applyNumberFormat="1" applyFont="1" applyFill="1" applyBorder="1" applyAlignment="1" applyProtection="1">
      <alignment horizontal="center" vertical="center" wrapText="1"/>
    </xf>
    <xf numFmtId="3" fontId="10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3" fontId="2" fillId="8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3" fontId="0" fillId="0" borderId="10" xfId="0" applyNumberFormat="1" applyBorder="1"/>
    <xf numFmtId="3" fontId="0" fillId="0" borderId="18" xfId="0" applyNumberFormat="1" applyBorder="1"/>
    <xf numFmtId="3" fontId="11" fillId="0" borderId="53" xfId="0" applyNumberFormat="1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2"/>
  <sheetViews>
    <sheetView tabSelected="1" topLeftCell="A100" workbookViewId="0">
      <selection activeCell="F101" sqref="F101"/>
    </sheetView>
  </sheetViews>
  <sheetFormatPr defaultRowHeight="15" x14ac:dyDescent="0.25"/>
  <cols>
    <col min="1" max="1" width="4.5703125" customWidth="1"/>
    <col min="2" max="2" width="4.42578125" customWidth="1"/>
    <col min="3" max="3" width="4.7109375" customWidth="1"/>
    <col min="4" max="4" width="7.28515625" customWidth="1"/>
    <col min="5" max="5" width="7.140625" customWidth="1"/>
    <col min="6" max="6" width="51.7109375" customWidth="1"/>
    <col min="7" max="7" width="10.140625" customWidth="1"/>
  </cols>
  <sheetData>
    <row r="1" spans="1:7" ht="15.75" thickBot="1" x14ac:dyDescent="0.3">
      <c r="A1" t="s">
        <v>207</v>
      </c>
    </row>
    <row r="2" spans="1:7" ht="36" x14ac:dyDescent="0.25">
      <c r="A2" s="144" t="s">
        <v>199</v>
      </c>
      <c r="B2" s="145" t="s">
        <v>200</v>
      </c>
      <c r="C2" s="146" t="s">
        <v>201</v>
      </c>
      <c r="D2" s="146" t="s">
        <v>202</v>
      </c>
      <c r="E2" s="146" t="s">
        <v>203</v>
      </c>
      <c r="F2" s="147" t="s">
        <v>204</v>
      </c>
      <c r="G2" s="148" t="s">
        <v>205</v>
      </c>
    </row>
    <row r="3" spans="1:7" ht="15.75" thickBot="1" x14ac:dyDescent="0.3">
      <c r="A3" s="149">
        <v>1</v>
      </c>
      <c r="B3" s="150">
        <v>2</v>
      </c>
      <c r="C3" s="150">
        <v>3</v>
      </c>
      <c r="D3" s="150">
        <v>4</v>
      </c>
      <c r="E3" s="151">
        <v>5</v>
      </c>
      <c r="F3" s="152">
        <v>6</v>
      </c>
      <c r="G3" s="153">
        <v>7</v>
      </c>
    </row>
    <row r="4" spans="1:7" ht="16.5" thickTop="1" thickBot="1" x14ac:dyDescent="0.3">
      <c r="A4" s="1" t="s">
        <v>0</v>
      </c>
      <c r="B4" s="2"/>
      <c r="C4" s="2"/>
      <c r="D4" s="2"/>
      <c r="E4" s="2"/>
      <c r="F4" s="2"/>
      <c r="G4" s="3">
        <f>G5+G48+G87+G111+G124</f>
        <v>1063786</v>
      </c>
    </row>
    <row r="5" spans="1:7" ht="15.75" thickTop="1" x14ac:dyDescent="0.25">
      <c r="A5" s="1" t="s">
        <v>1</v>
      </c>
      <c r="B5" s="2"/>
      <c r="C5" s="2"/>
      <c r="D5" s="2"/>
      <c r="E5" s="2"/>
      <c r="F5" s="2"/>
      <c r="G5" s="4">
        <f>G6+G45+G31+G35+G38</f>
        <v>593257</v>
      </c>
    </row>
    <row r="6" spans="1:7" ht="15.75" thickBot="1" x14ac:dyDescent="0.3">
      <c r="A6" s="6" t="s">
        <v>2</v>
      </c>
      <c r="B6" s="7"/>
      <c r="C6" s="7"/>
      <c r="D6" s="7"/>
      <c r="E6" s="7"/>
      <c r="F6" s="7"/>
      <c r="G6" s="8">
        <f>G7+G11+G17+G26</f>
        <v>351092</v>
      </c>
    </row>
    <row r="7" spans="1:7" ht="15.75" thickTop="1" x14ac:dyDescent="0.25">
      <c r="A7" s="9"/>
      <c r="B7" s="10"/>
      <c r="C7" s="10"/>
      <c r="D7" s="11" t="s">
        <v>3</v>
      </c>
      <c r="E7" s="12"/>
      <c r="F7" s="13" t="s">
        <v>4</v>
      </c>
      <c r="G7" s="14">
        <f>SUM(G8:G10)</f>
        <v>18000</v>
      </c>
    </row>
    <row r="8" spans="1:7" x14ac:dyDescent="0.25">
      <c r="A8" s="15" t="s">
        <v>5</v>
      </c>
      <c r="B8" s="16"/>
      <c r="C8" s="16"/>
      <c r="D8" s="16"/>
      <c r="E8" s="17" t="s">
        <v>6</v>
      </c>
      <c r="F8" s="18" t="s">
        <v>7</v>
      </c>
      <c r="G8" s="19">
        <v>13000</v>
      </c>
    </row>
    <row r="9" spans="1:7" x14ac:dyDescent="0.25">
      <c r="A9" s="15" t="s">
        <v>8</v>
      </c>
      <c r="B9" s="16"/>
      <c r="C9" s="16"/>
      <c r="D9" s="16"/>
      <c r="E9" s="17" t="s">
        <v>9</v>
      </c>
      <c r="F9" s="18" t="s">
        <v>10</v>
      </c>
      <c r="G9" s="19">
        <v>5000</v>
      </c>
    </row>
    <row r="10" spans="1:7" x14ac:dyDescent="0.25">
      <c r="A10" s="15" t="s">
        <v>11</v>
      </c>
      <c r="B10" s="16"/>
      <c r="C10" s="16"/>
      <c r="D10" s="16"/>
      <c r="E10" s="17" t="s">
        <v>12</v>
      </c>
      <c r="F10" s="18" t="s">
        <v>13</v>
      </c>
      <c r="G10" s="19">
        <v>0</v>
      </c>
    </row>
    <row r="11" spans="1:7" x14ac:dyDescent="0.25">
      <c r="A11" s="9"/>
      <c r="B11" s="10"/>
      <c r="C11" s="10"/>
      <c r="D11" s="11" t="s">
        <v>14</v>
      </c>
      <c r="E11" s="12"/>
      <c r="F11" s="13" t="s">
        <v>15</v>
      </c>
      <c r="G11" s="14">
        <f>SUM(G12:G16)</f>
        <v>234592</v>
      </c>
    </row>
    <row r="12" spans="1:7" x14ac:dyDescent="0.25">
      <c r="A12" s="15" t="s">
        <v>16</v>
      </c>
      <c r="B12" s="16"/>
      <c r="C12" s="16"/>
      <c r="D12" s="16"/>
      <c r="E12" s="17" t="s">
        <v>17</v>
      </c>
      <c r="F12" s="18" t="s">
        <v>18</v>
      </c>
      <c r="G12" s="19">
        <v>40000</v>
      </c>
    </row>
    <row r="13" spans="1:7" x14ac:dyDescent="0.25">
      <c r="A13" s="15" t="s">
        <v>19</v>
      </c>
      <c r="B13" s="16"/>
      <c r="C13" s="16"/>
      <c r="D13" s="16"/>
      <c r="E13" s="17" t="s">
        <v>20</v>
      </c>
      <c r="F13" s="18" t="s">
        <v>21</v>
      </c>
      <c r="G13" s="19">
        <v>179592</v>
      </c>
    </row>
    <row r="14" spans="1:7" x14ac:dyDescent="0.25">
      <c r="A14" s="15" t="s">
        <v>22</v>
      </c>
      <c r="B14" s="16"/>
      <c r="C14" s="16"/>
      <c r="D14" s="16"/>
      <c r="E14" s="17" t="s">
        <v>23</v>
      </c>
      <c r="F14" s="18" t="s">
        <v>24</v>
      </c>
      <c r="G14" s="19">
        <v>9000</v>
      </c>
    </row>
    <row r="15" spans="1:7" x14ac:dyDescent="0.25">
      <c r="A15" s="15" t="s">
        <v>25</v>
      </c>
      <c r="B15" s="16"/>
      <c r="C15" s="16"/>
      <c r="D15" s="16"/>
      <c r="E15" s="17" t="s">
        <v>26</v>
      </c>
      <c r="F15" s="18" t="s">
        <v>27</v>
      </c>
      <c r="G15" s="19">
        <v>6000</v>
      </c>
    </row>
    <row r="16" spans="1:7" x14ac:dyDescent="0.25">
      <c r="A16" s="15" t="s">
        <v>28</v>
      </c>
      <c r="B16" s="16"/>
      <c r="C16" s="16"/>
      <c r="D16" s="16"/>
      <c r="E16" s="17" t="s">
        <v>29</v>
      </c>
      <c r="F16" s="18" t="s">
        <v>30</v>
      </c>
      <c r="G16" s="19">
        <v>0</v>
      </c>
    </row>
    <row r="17" spans="1:7" x14ac:dyDescent="0.25">
      <c r="A17" s="9"/>
      <c r="B17" s="10"/>
      <c r="C17" s="10"/>
      <c r="D17" s="11" t="s">
        <v>31</v>
      </c>
      <c r="E17" s="12"/>
      <c r="F17" s="13" t="s">
        <v>32</v>
      </c>
      <c r="G17" s="14">
        <f>SUM(G18:G25)</f>
        <v>83000</v>
      </c>
    </row>
    <row r="18" spans="1:7" x14ac:dyDescent="0.25">
      <c r="A18" s="15" t="s">
        <v>33</v>
      </c>
      <c r="B18" s="16"/>
      <c r="C18" s="16"/>
      <c r="D18" s="16"/>
      <c r="E18" s="17" t="s">
        <v>34</v>
      </c>
      <c r="F18" s="18" t="s">
        <v>35</v>
      </c>
      <c r="G18" s="19">
        <v>16000</v>
      </c>
    </row>
    <row r="19" spans="1:7" x14ac:dyDescent="0.25">
      <c r="A19" s="15" t="s">
        <v>36</v>
      </c>
      <c r="B19" s="16"/>
      <c r="C19" s="16"/>
      <c r="D19" s="16"/>
      <c r="E19" s="17" t="s">
        <v>37</v>
      </c>
      <c r="F19" s="18" t="s">
        <v>38</v>
      </c>
      <c r="G19" s="19">
        <v>0</v>
      </c>
    </row>
    <row r="20" spans="1:7" x14ac:dyDescent="0.25">
      <c r="A20" s="15" t="s">
        <v>39</v>
      </c>
      <c r="B20" s="16"/>
      <c r="C20" s="16"/>
      <c r="D20" s="16"/>
      <c r="E20" s="17" t="s">
        <v>40</v>
      </c>
      <c r="F20" s="18" t="s">
        <v>41</v>
      </c>
      <c r="G20" s="19">
        <v>41000</v>
      </c>
    </row>
    <row r="21" spans="1:7" ht="25.5" x14ac:dyDescent="0.25">
      <c r="A21" s="15" t="s">
        <v>42</v>
      </c>
      <c r="B21" s="16"/>
      <c r="C21" s="16"/>
      <c r="D21" s="16"/>
      <c r="E21" s="17" t="s">
        <v>43</v>
      </c>
      <c r="F21" s="21" t="s">
        <v>44</v>
      </c>
      <c r="G21" s="19">
        <v>11000</v>
      </c>
    </row>
    <row r="22" spans="1:7" x14ac:dyDescent="0.25">
      <c r="A22" s="15" t="s">
        <v>45</v>
      </c>
      <c r="B22" s="16"/>
      <c r="C22" s="16"/>
      <c r="D22" s="16"/>
      <c r="E22" s="17" t="s">
        <v>46</v>
      </c>
      <c r="F22" s="21" t="s">
        <v>47</v>
      </c>
      <c r="G22" s="19">
        <v>2500</v>
      </c>
    </row>
    <row r="23" spans="1:7" x14ac:dyDescent="0.25">
      <c r="A23" s="15" t="s">
        <v>48</v>
      </c>
      <c r="B23" s="16"/>
      <c r="C23" s="16"/>
      <c r="D23" s="16"/>
      <c r="E23" s="17" t="s">
        <v>49</v>
      </c>
      <c r="F23" s="21" t="s">
        <v>50</v>
      </c>
      <c r="G23" s="19">
        <v>0</v>
      </c>
    </row>
    <row r="24" spans="1:7" x14ac:dyDescent="0.25">
      <c r="A24" s="15" t="s">
        <v>51</v>
      </c>
      <c r="B24" s="16"/>
      <c r="C24" s="16"/>
      <c r="D24" s="16"/>
      <c r="E24" s="17" t="s">
        <v>52</v>
      </c>
      <c r="F24" s="21" t="s">
        <v>53</v>
      </c>
      <c r="G24" s="19">
        <v>9000</v>
      </c>
    </row>
    <row r="25" spans="1:7" x14ac:dyDescent="0.25">
      <c r="A25" s="15" t="s">
        <v>54</v>
      </c>
      <c r="B25" s="16"/>
      <c r="C25" s="16"/>
      <c r="D25" s="16"/>
      <c r="E25" s="17" t="s">
        <v>55</v>
      </c>
      <c r="F25" s="21" t="s">
        <v>56</v>
      </c>
      <c r="G25" s="19">
        <v>3500</v>
      </c>
    </row>
    <row r="26" spans="1:7" x14ac:dyDescent="0.25">
      <c r="A26" s="9"/>
      <c r="B26" s="10"/>
      <c r="C26" s="10"/>
      <c r="D26" s="11" t="s">
        <v>57</v>
      </c>
      <c r="E26" s="12"/>
      <c r="F26" s="13" t="s">
        <v>58</v>
      </c>
      <c r="G26" s="14">
        <f>SUM(G27:G30)</f>
        <v>15500</v>
      </c>
    </row>
    <row r="27" spans="1:7" x14ac:dyDescent="0.25">
      <c r="A27" s="15" t="s">
        <v>59</v>
      </c>
      <c r="B27" s="16"/>
      <c r="C27" s="16"/>
      <c r="D27" s="16"/>
      <c r="E27" s="17" t="s">
        <v>60</v>
      </c>
      <c r="F27" s="18" t="s">
        <v>61</v>
      </c>
      <c r="G27" s="19">
        <v>5000</v>
      </c>
    </row>
    <row r="28" spans="1:7" x14ac:dyDescent="0.25">
      <c r="A28" s="15" t="s">
        <v>62</v>
      </c>
      <c r="B28" s="16"/>
      <c r="C28" s="16"/>
      <c r="D28" s="16"/>
      <c r="E28" s="17" t="s">
        <v>63</v>
      </c>
      <c r="F28" s="18" t="s">
        <v>64</v>
      </c>
      <c r="G28" s="19">
        <v>3500</v>
      </c>
    </row>
    <row r="29" spans="1:7" x14ac:dyDescent="0.25">
      <c r="A29" s="15" t="s">
        <v>65</v>
      </c>
      <c r="B29" s="16"/>
      <c r="C29" s="16"/>
      <c r="D29" s="16"/>
      <c r="E29" s="17" t="s">
        <v>66</v>
      </c>
      <c r="F29" s="18" t="s">
        <v>67</v>
      </c>
      <c r="G29" s="19">
        <v>3000</v>
      </c>
    </row>
    <row r="30" spans="1:7" x14ac:dyDescent="0.25">
      <c r="A30" s="15" t="s">
        <v>68</v>
      </c>
      <c r="B30" s="16"/>
      <c r="C30" s="16"/>
      <c r="D30" s="16"/>
      <c r="E30" s="17" t="s">
        <v>69</v>
      </c>
      <c r="F30" s="18" t="s">
        <v>58</v>
      </c>
      <c r="G30" s="19">
        <v>4000</v>
      </c>
    </row>
    <row r="31" spans="1:7" ht="15.75" thickBot="1" x14ac:dyDescent="0.3">
      <c r="A31" s="22" t="s">
        <v>70</v>
      </c>
      <c r="B31" s="23"/>
      <c r="C31" s="23"/>
      <c r="D31" s="23"/>
      <c r="E31" s="23"/>
      <c r="F31" s="23"/>
      <c r="G31" s="24">
        <v>30000</v>
      </c>
    </row>
    <row r="32" spans="1:7" ht="15.75" thickTop="1" x14ac:dyDescent="0.25">
      <c r="A32" s="9"/>
      <c r="B32" s="10"/>
      <c r="C32" s="10"/>
      <c r="D32" s="11" t="s">
        <v>31</v>
      </c>
      <c r="E32" s="12"/>
      <c r="F32" s="13" t="s">
        <v>32</v>
      </c>
      <c r="G32" s="25">
        <f>SUM(G33:G34)</f>
        <v>30000</v>
      </c>
    </row>
    <row r="33" spans="1:7" x14ac:dyDescent="0.25">
      <c r="A33" s="15" t="s">
        <v>71</v>
      </c>
      <c r="B33" s="16"/>
      <c r="C33" s="16"/>
      <c r="D33" s="16"/>
      <c r="E33" s="17" t="s">
        <v>72</v>
      </c>
      <c r="F33" s="18" t="s">
        <v>73</v>
      </c>
      <c r="G33" s="19">
        <v>30000</v>
      </c>
    </row>
    <row r="34" spans="1:7" x14ac:dyDescent="0.25">
      <c r="A34" s="15" t="s">
        <v>74</v>
      </c>
      <c r="B34" s="16"/>
      <c r="C34" s="16"/>
      <c r="D34" s="16"/>
      <c r="E34" s="17" t="s">
        <v>72</v>
      </c>
      <c r="F34" s="18" t="s">
        <v>75</v>
      </c>
      <c r="G34" s="19"/>
    </row>
    <row r="35" spans="1:7" ht="15.75" thickBot="1" x14ac:dyDescent="0.3">
      <c r="A35" s="22" t="s">
        <v>76</v>
      </c>
      <c r="B35" s="23"/>
      <c r="C35" s="23"/>
      <c r="D35" s="23"/>
      <c r="E35" s="23"/>
      <c r="F35" s="23"/>
      <c r="G35" s="24">
        <f>G36</f>
        <v>196000</v>
      </c>
    </row>
    <row r="36" spans="1:7" ht="15.75" thickTop="1" x14ac:dyDescent="0.25">
      <c r="A36" s="9"/>
      <c r="B36" s="10"/>
      <c r="C36" s="10"/>
      <c r="D36" s="11" t="s">
        <v>31</v>
      </c>
      <c r="E36" s="12"/>
      <c r="F36" s="13" t="s">
        <v>32</v>
      </c>
      <c r="G36" s="25">
        <f>SUM(G37:G37)</f>
        <v>196000</v>
      </c>
    </row>
    <row r="37" spans="1:7" ht="15.75" thickBot="1" x14ac:dyDescent="0.3">
      <c r="A37" s="26" t="s">
        <v>77</v>
      </c>
      <c r="B37" s="27"/>
      <c r="C37" s="27"/>
      <c r="D37" s="27"/>
      <c r="E37" s="28" t="s">
        <v>78</v>
      </c>
      <c r="F37" s="29" t="s">
        <v>79</v>
      </c>
      <c r="G37" s="30">
        <v>196000</v>
      </c>
    </row>
    <row r="38" spans="1:7" ht="15.75" thickBot="1" x14ac:dyDescent="0.3">
      <c r="A38" s="31" t="s">
        <v>80</v>
      </c>
      <c r="B38" s="32"/>
      <c r="C38" s="32"/>
      <c r="D38" s="32"/>
      <c r="E38" s="32"/>
      <c r="F38" s="32"/>
      <c r="G38" s="33">
        <f>G39+G43</f>
        <v>16165</v>
      </c>
    </row>
    <row r="39" spans="1:7" ht="15.75" thickTop="1" x14ac:dyDescent="0.25">
      <c r="A39" s="9"/>
      <c r="B39" s="10"/>
      <c r="C39" s="10"/>
      <c r="D39" s="11" t="s">
        <v>81</v>
      </c>
      <c r="E39" s="12"/>
      <c r="F39" s="34" t="s">
        <v>82</v>
      </c>
      <c r="G39" s="25">
        <f>SUM(G40:G42)</f>
        <v>13165</v>
      </c>
    </row>
    <row r="40" spans="1:7" x14ac:dyDescent="0.25">
      <c r="A40" s="35" t="s">
        <v>83</v>
      </c>
      <c r="B40" s="36"/>
      <c r="C40" s="37"/>
      <c r="D40" s="37"/>
      <c r="E40" s="38" t="s">
        <v>84</v>
      </c>
      <c r="F40" s="39" t="s">
        <v>85</v>
      </c>
      <c r="G40" s="40">
        <v>13165</v>
      </c>
    </row>
    <row r="41" spans="1:7" x14ac:dyDescent="0.25">
      <c r="A41" s="35" t="s">
        <v>86</v>
      </c>
      <c r="B41" s="36"/>
      <c r="C41" s="37"/>
      <c r="D41" s="37"/>
      <c r="E41" s="38" t="s">
        <v>87</v>
      </c>
      <c r="F41" s="39" t="s">
        <v>88</v>
      </c>
      <c r="G41" s="40">
        <v>0</v>
      </c>
    </row>
    <row r="42" spans="1:7" x14ac:dyDescent="0.25">
      <c r="A42" s="35" t="s">
        <v>89</v>
      </c>
      <c r="B42" s="36"/>
      <c r="C42" s="37"/>
      <c r="D42" s="37"/>
      <c r="E42" s="38" t="s">
        <v>90</v>
      </c>
      <c r="F42" s="39" t="s">
        <v>91</v>
      </c>
      <c r="G42" s="40">
        <v>0</v>
      </c>
    </row>
    <row r="43" spans="1:7" x14ac:dyDescent="0.25">
      <c r="A43" s="9"/>
      <c r="B43" s="10"/>
      <c r="C43" s="10"/>
      <c r="D43" s="11" t="s">
        <v>92</v>
      </c>
      <c r="E43" s="12"/>
      <c r="F43" s="34" t="s">
        <v>93</v>
      </c>
      <c r="G43" s="14">
        <f>SUM(G44:G44)</f>
        <v>3000</v>
      </c>
    </row>
    <row r="44" spans="1:7" x14ac:dyDescent="0.25">
      <c r="A44" s="42" t="s">
        <v>94</v>
      </c>
      <c r="B44" s="37"/>
      <c r="C44" s="37"/>
      <c r="D44" s="37"/>
      <c r="E44" s="38" t="s">
        <v>95</v>
      </c>
      <c r="F44" s="39" t="s">
        <v>96</v>
      </c>
      <c r="G44" s="40">
        <v>3000</v>
      </c>
    </row>
    <row r="45" spans="1:7" ht="15.75" thickBot="1" x14ac:dyDescent="0.3">
      <c r="A45" s="22" t="s">
        <v>97</v>
      </c>
      <c r="B45" s="23"/>
      <c r="C45" s="23"/>
      <c r="D45" s="23"/>
      <c r="E45" s="23"/>
      <c r="F45" s="23"/>
      <c r="G45" s="24">
        <f>G46</f>
        <v>0</v>
      </c>
    </row>
    <row r="46" spans="1:7" ht="15.75" thickTop="1" x14ac:dyDescent="0.25">
      <c r="A46" s="9"/>
      <c r="B46" s="10"/>
      <c r="C46" s="10"/>
      <c r="D46" s="11" t="s">
        <v>98</v>
      </c>
      <c r="E46" s="12"/>
      <c r="F46" s="34" t="s">
        <v>99</v>
      </c>
      <c r="G46" s="25">
        <f>SUM(G47:G47)</f>
        <v>0</v>
      </c>
    </row>
    <row r="47" spans="1:7" x14ac:dyDescent="0.25">
      <c r="A47" s="43" t="s">
        <v>100</v>
      </c>
      <c r="B47" s="44"/>
      <c r="C47" s="44"/>
      <c r="D47" s="44"/>
      <c r="E47" s="45" t="s">
        <v>101</v>
      </c>
      <c r="F47" s="46" t="s">
        <v>102</v>
      </c>
      <c r="G47" s="41"/>
    </row>
    <row r="48" spans="1:7" ht="15.75" thickBot="1" x14ac:dyDescent="0.3">
      <c r="A48" s="47" t="s">
        <v>103</v>
      </c>
      <c r="B48" s="48"/>
      <c r="C48" s="48"/>
      <c r="D48" s="48"/>
      <c r="E48" s="48"/>
      <c r="F48" s="48"/>
      <c r="G48" s="49">
        <f>G49+G77+G80</f>
        <v>162967</v>
      </c>
    </row>
    <row r="49" spans="1:7" ht="16.5" thickTop="1" thickBot="1" x14ac:dyDescent="0.3">
      <c r="A49" s="50" t="s">
        <v>104</v>
      </c>
      <c r="B49" s="51"/>
      <c r="C49" s="51"/>
      <c r="D49" s="51"/>
      <c r="E49" s="51"/>
      <c r="F49" s="51"/>
      <c r="G49" s="52">
        <f>G50+G55+G62+G72+G70</f>
        <v>151967</v>
      </c>
    </row>
    <row r="50" spans="1:7" ht="15.75" thickTop="1" x14ac:dyDescent="0.25">
      <c r="A50" s="9"/>
      <c r="B50" s="10"/>
      <c r="C50" s="10"/>
      <c r="D50" s="11" t="s">
        <v>3</v>
      </c>
      <c r="E50" s="12"/>
      <c r="F50" s="13" t="s">
        <v>4</v>
      </c>
      <c r="G50" s="14">
        <f>SUM(G51:G54)</f>
        <v>27210</v>
      </c>
    </row>
    <row r="51" spans="1:7" x14ac:dyDescent="0.25">
      <c r="A51" s="15" t="s">
        <v>105</v>
      </c>
      <c r="B51" s="17"/>
      <c r="C51" s="17"/>
      <c r="D51" s="17"/>
      <c r="E51" s="17" t="s">
        <v>6</v>
      </c>
      <c r="F51" s="21" t="s">
        <v>7</v>
      </c>
      <c r="G51" s="19">
        <v>27210</v>
      </c>
    </row>
    <row r="52" spans="1:7" x14ac:dyDescent="0.25">
      <c r="A52" s="15" t="s">
        <v>106</v>
      </c>
      <c r="B52" s="17"/>
      <c r="C52" s="17"/>
      <c r="D52" s="17"/>
      <c r="E52" s="17" t="s">
        <v>107</v>
      </c>
      <c r="F52" s="21" t="s">
        <v>108</v>
      </c>
      <c r="G52" s="19">
        <v>0</v>
      </c>
    </row>
    <row r="53" spans="1:7" x14ac:dyDescent="0.25">
      <c r="A53" s="15" t="s">
        <v>109</v>
      </c>
      <c r="B53" s="17"/>
      <c r="C53" s="17"/>
      <c r="D53" s="17"/>
      <c r="E53" s="17" t="s">
        <v>9</v>
      </c>
      <c r="F53" s="21" t="s">
        <v>110</v>
      </c>
      <c r="G53" s="19">
        <v>0</v>
      </c>
    </row>
    <row r="54" spans="1:7" x14ac:dyDescent="0.25">
      <c r="A54" s="15" t="s">
        <v>111</v>
      </c>
      <c r="B54" s="16"/>
      <c r="C54" s="16"/>
      <c r="D54" s="16"/>
      <c r="E54" s="17" t="s">
        <v>12</v>
      </c>
      <c r="F54" s="54" t="s">
        <v>13</v>
      </c>
      <c r="G54" s="55">
        <v>0</v>
      </c>
    </row>
    <row r="55" spans="1:7" x14ac:dyDescent="0.25">
      <c r="A55" s="9"/>
      <c r="B55" s="10"/>
      <c r="C55" s="10"/>
      <c r="D55" s="11" t="s">
        <v>14</v>
      </c>
      <c r="E55" s="12"/>
      <c r="F55" s="13" t="s">
        <v>15</v>
      </c>
      <c r="G55" s="25">
        <f>SUM(G56:G61)</f>
        <v>69000</v>
      </c>
    </row>
    <row r="56" spans="1:7" x14ac:dyDescent="0.25">
      <c r="A56" s="15" t="s">
        <v>112</v>
      </c>
      <c r="B56" s="17"/>
      <c r="C56" s="17"/>
      <c r="D56" s="17"/>
      <c r="E56" s="17" t="s">
        <v>17</v>
      </c>
      <c r="F56" s="21" t="s">
        <v>18</v>
      </c>
      <c r="G56" s="19">
        <v>3000</v>
      </c>
    </row>
    <row r="57" spans="1:7" x14ac:dyDescent="0.25">
      <c r="A57" s="15" t="s">
        <v>113</v>
      </c>
      <c r="B57" s="17"/>
      <c r="C57" s="17"/>
      <c r="D57" s="17"/>
      <c r="E57" s="17" t="s">
        <v>114</v>
      </c>
      <c r="F57" s="21" t="s">
        <v>115</v>
      </c>
      <c r="G57" s="19">
        <v>62000</v>
      </c>
    </row>
    <row r="58" spans="1:7" x14ac:dyDescent="0.25">
      <c r="A58" s="15" t="s">
        <v>116</v>
      </c>
      <c r="B58" s="17"/>
      <c r="C58" s="17"/>
      <c r="D58" s="17"/>
      <c r="E58" s="17" t="s">
        <v>20</v>
      </c>
      <c r="F58" s="21" t="s">
        <v>21</v>
      </c>
      <c r="G58" s="19">
        <v>0</v>
      </c>
    </row>
    <row r="59" spans="1:7" x14ac:dyDescent="0.25">
      <c r="A59" s="15" t="s">
        <v>117</v>
      </c>
      <c r="B59" s="17"/>
      <c r="C59" s="17"/>
      <c r="D59" s="17"/>
      <c r="E59" s="17" t="s">
        <v>23</v>
      </c>
      <c r="F59" s="21" t="s">
        <v>118</v>
      </c>
      <c r="G59" s="19">
        <v>0</v>
      </c>
    </row>
    <row r="60" spans="1:7" x14ac:dyDescent="0.25">
      <c r="A60" s="15" t="s">
        <v>119</v>
      </c>
      <c r="B60" s="17"/>
      <c r="C60" s="17"/>
      <c r="D60" s="17"/>
      <c r="E60" s="17" t="s">
        <v>26</v>
      </c>
      <c r="F60" s="21" t="s">
        <v>120</v>
      </c>
      <c r="G60" s="19">
        <v>4000</v>
      </c>
    </row>
    <row r="61" spans="1:7" x14ac:dyDescent="0.25">
      <c r="A61" s="15" t="s">
        <v>121</v>
      </c>
      <c r="B61" s="16"/>
      <c r="C61" s="16"/>
      <c r="D61" s="16"/>
      <c r="E61" s="17" t="s">
        <v>29</v>
      </c>
      <c r="F61" s="18" t="s">
        <v>30</v>
      </c>
      <c r="G61" s="19">
        <v>0</v>
      </c>
    </row>
    <row r="62" spans="1:7" x14ac:dyDescent="0.25">
      <c r="A62" s="9"/>
      <c r="B62" s="10"/>
      <c r="C62" s="10"/>
      <c r="D62" s="11" t="s">
        <v>31</v>
      </c>
      <c r="E62" s="12"/>
      <c r="F62" s="13" t="s">
        <v>32</v>
      </c>
      <c r="G62" s="14">
        <f>SUM(G63:G69)</f>
        <v>1000</v>
      </c>
    </row>
    <row r="63" spans="1:7" x14ac:dyDescent="0.25">
      <c r="A63" s="15" t="s">
        <v>122</v>
      </c>
      <c r="B63" s="17"/>
      <c r="C63" s="17"/>
      <c r="D63" s="17"/>
      <c r="E63" s="17" t="s">
        <v>34</v>
      </c>
      <c r="F63" s="21" t="s">
        <v>35</v>
      </c>
      <c r="G63" s="19"/>
    </row>
    <row r="64" spans="1:7" x14ac:dyDescent="0.25">
      <c r="A64" s="15" t="s">
        <v>123</v>
      </c>
      <c r="B64" s="17"/>
      <c r="C64" s="17"/>
      <c r="D64" s="17"/>
      <c r="E64" s="17" t="s">
        <v>37</v>
      </c>
      <c r="F64" s="54" t="s">
        <v>38</v>
      </c>
      <c r="G64" s="56"/>
    </row>
    <row r="65" spans="1:7" x14ac:dyDescent="0.25">
      <c r="A65" s="15" t="s">
        <v>124</v>
      </c>
      <c r="B65" s="17"/>
      <c r="C65" s="17"/>
      <c r="D65" s="17"/>
      <c r="E65" s="17" t="s">
        <v>40</v>
      </c>
      <c r="F65" s="18" t="s">
        <v>41</v>
      </c>
      <c r="G65" s="19"/>
    </row>
    <row r="66" spans="1:7" x14ac:dyDescent="0.25">
      <c r="A66" s="15" t="s">
        <v>125</v>
      </c>
      <c r="B66" s="17"/>
      <c r="C66" s="17"/>
      <c r="D66" s="17"/>
      <c r="E66" s="17" t="s">
        <v>43</v>
      </c>
      <c r="F66" s="21" t="s">
        <v>126</v>
      </c>
      <c r="G66" s="19"/>
    </row>
    <row r="67" spans="1:7" x14ac:dyDescent="0.25">
      <c r="A67" s="15" t="s">
        <v>127</v>
      </c>
      <c r="B67" s="17"/>
      <c r="C67" s="17"/>
      <c r="D67" s="17"/>
      <c r="E67" s="17" t="s">
        <v>46</v>
      </c>
      <c r="F67" s="21" t="s">
        <v>47</v>
      </c>
      <c r="G67" s="19"/>
    </row>
    <row r="68" spans="1:7" x14ac:dyDescent="0.25">
      <c r="A68" s="15" t="s">
        <v>128</v>
      </c>
      <c r="B68" s="17"/>
      <c r="C68" s="17"/>
      <c r="D68" s="17"/>
      <c r="E68" s="17" t="s">
        <v>52</v>
      </c>
      <c r="F68" s="21" t="s">
        <v>53</v>
      </c>
      <c r="G68" s="19"/>
    </row>
    <row r="69" spans="1:7" x14ac:dyDescent="0.25">
      <c r="A69" s="15" t="s">
        <v>129</v>
      </c>
      <c r="B69" s="17"/>
      <c r="C69" s="17"/>
      <c r="D69" s="17"/>
      <c r="E69" s="17" t="s">
        <v>55</v>
      </c>
      <c r="F69" s="21" t="s">
        <v>56</v>
      </c>
      <c r="G69" s="19">
        <v>1000</v>
      </c>
    </row>
    <row r="70" spans="1:7" x14ac:dyDescent="0.25">
      <c r="A70" s="57"/>
      <c r="B70" s="58"/>
      <c r="C70" s="58"/>
      <c r="D70" s="59" t="s">
        <v>130</v>
      </c>
      <c r="E70" s="58"/>
      <c r="F70" s="60" t="s">
        <v>131</v>
      </c>
      <c r="G70" s="14">
        <f>SUM(G71)</f>
        <v>29257</v>
      </c>
    </row>
    <row r="71" spans="1:7" x14ac:dyDescent="0.25">
      <c r="A71" s="15" t="s">
        <v>132</v>
      </c>
      <c r="B71" s="16"/>
      <c r="C71" s="16"/>
      <c r="D71" s="16"/>
      <c r="E71" s="17" t="s">
        <v>133</v>
      </c>
      <c r="F71" s="21" t="s">
        <v>134</v>
      </c>
      <c r="G71" s="41">
        <v>29257</v>
      </c>
    </row>
    <row r="72" spans="1:7" x14ac:dyDescent="0.25">
      <c r="A72" s="9"/>
      <c r="B72" s="10"/>
      <c r="C72" s="10"/>
      <c r="D72" s="11" t="s">
        <v>57</v>
      </c>
      <c r="E72" s="12"/>
      <c r="F72" s="13" t="s">
        <v>58</v>
      </c>
      <c r="G72" s="25">
        <f>SUM(G73:G76)</f>
        <v>25500</v>
      </c>
    </row>
    <row r="73" spans="1:7" x14ac:dyDescent="0.25">
      <c r="A73" s="15" t="s">
        <v>135</v>
      </c>
      <c r="B73" s="17"/>
      <c r="C73" s="17"/>
      <c r="D73" s="17"/>
      <c r="E73" s="17" t="s">
        <v>60</v>
      </c>
      <c r="F73" s="21" t="s">
        <v>61</v>
      </c>
      <c r="G73" s="19">
        <v>3000</v>
      </c>
    </row>
    <row r="74" spans="1:7" x14ac:dyDescent="0.25">
      <c r="A74" s="15" t="s">
        <v>136</v>
      </c>
      <c r="B74" s="17"/>
      <c r="C74" s="17"/>
      <c r="D74" s="17"/>
      <c r="E74" s="17" t="s">
        <v>63</v>
      </c>
      <c r="F74" s="21" t="s">
        <v>64</v>
      </c>
      <c r="G74" s="19">
        <v>4000</v>
      </c>
    </row>
    <row r="75" spans="1:7" x14ac:dyDescent="0.25">
      <c r="A75" s="15" t="s">
        <v>137</v>
      </c>
      <c r="B75" s="17"/>
      <c r="C75" s="17"/>
      <c r="D75" s="17"/>
      <c r="E75" s="17" t="s">
        <v>66</v>
      </c>
      <c r="F75" s="21" t="s">
        <v>67</v>
      </c>
      <c r="G75" s="19">
        <v>0</v>
      </c>
    </row>
    <row r="76" spans="1:7" ht="15.75" thickBot="1" x14ac:dyDescent="0.3">
      <c r="A76" s="15" t="s">
        <v>138</v>
      </c>
      <c r="B76" s="28"/>
      <c r="C76" s="28"/>
      <c r="D76" s="28"/>
      <c r="E76" s="28" t="s">
        <v>69</v>
      </c>
      <c r="F76" s="61" t="s">
        <v>139</v>
      </c>
      <c r="G76" s="30">
        <v>18500</v>
      </c>
    </row>
    <row r="77" spans="1:7" ht="15.75" thickBot="1" x14ac:dyDescent="0.3">
      <c r="A77" s="31" t="s">
        <v>140</v>
      </c>
      <c r="B77" s="32"/>
      <c r="C77" s="32"/>
      <c r="D77" s="32"/>
      <c r="E77" s="32"/>
      <c r="F77" s="32"/>
      <c r="G77" s="33">
        <f>G78</f>
        <v>0</v>
      </c>
    </row>
    <row r="78" spans="1:7" ht="15.75" thickTop="1" x14ac:dyDescent="0.25">
      <c r="A78" s="9"/>
      <c r="B78" s="10"/>
      <c r="C78" s="10"/>
      <c r="D78" s="11" t="s">
        <v>31</v>
      </c>
      <c r="E78" s="12"/>
      <c r="F78" s="13" t="s">
        <v>32</v>
      </c>
      <c r="G78" s="14">
        <f>G79</f>
        <v>0</v>
      </c>
    </row>
    <row r="79" spans="1:7" ht="15.75" thickBot="1" x14ac:dyDescent="0.3">
      <c r="A79" s="15" t="s">
        <v>141</v>
      </c>
      <c r="B79" s="17"/>
      <c r="C79" s="17"/>
      <c r="D79" s="17"/>
      <c r="E79" s="17" t="s">
        <v>72</v>
      </c>
      <c r="F79" s="21" t="s">
        <v>142</v>
      </c>
      <c r="G79" s="19">
        <v>0</v>
      </c>
    </row>
    <row r="80" spans="1:7" ht="16.5" thickTop="1" thickBot="1" x14ac:dyDescent="0.3">
      <c r="A80" s="50" t="s">
        <v>143</v>
      </c>
      <c r="B80" s="51"/>
      <c r="C80" s="51"/>
      <c r="D80" s="51"/>
      <c r="E80" s="51"/>
      <c r="F80" s="51"/>
      <c r="G80" s="52">
        <f>G81+G85</f>
        <v>11000</v>
      </c>
    </row>
    <row r="81" spans="1:7" ht="15.75" thickTop="1" x14ac:dyDescent="0.25">
      <c r="A81" s="9"/>
      <c r="B81" s="12"/>
      <c r="C81" s="12"/>
      <c r="D81" s="62" t="s">
        <v>81</v>
      </c>
      <c r="E81" s="12"/>
      <c r="F81" s="34" t="s">
        <v>82</v>
      </c>
      <c r="G81" s="63">
        <f>SUM(G82:G84)</f>
        <v>8000</v>
      </c>
    </row>
    <row r="82" spans="1:7" x14ac:dyDescent="0.25">
      <c r="A82" s="42" t="s">
        <v>144</v>
      </c>
      <c r="B82" s="38"/>
      <c r="C82" s="38"/>
      <c r="D82" s="38"/>
      <c r="E82" s="38" t="s">
        <v>84</v>
      </c>
      <c r="F82" s="64" t="s">
        <v>145</v>
      </c>
      <c r="G82" s="19">
        <v>8000</v>
      </c>
    </row>
    <row r="83" spans="1:7" x14ac:dyDescent="0.25">
      <c r="A83" s="15" t="s">
        <v>146</v>
      </c>
      <c r="B83" s="17"/>
      <c r="C83" s="17"/>
      <c r="D83" s="17"/>
      <c r="E83" s="17" t="s">
        <v>87</v>
      </c>
      <c r="F83" s="21" t="s">
        <v>88</v>
      </c>
      <c r="G83" s="19">
        <v>0</v>
      </c>
    </row>
    <row r="84" spans="1:7" x14ac:dyDescent="0.25">
      <c r="A84" s="65" t="s">
        <v>147</v>
      </c>
      <c r="B84" s="66"/>
      <c r="C84" s="66"/>
      <c r="D84" s="66"/>
      <c r="E84" s="66" t="s">
        <v>148</v>
      </c>
      <c r="F84" s="21" t="s">
        <v>91</v>
      </c>
      <c r="G84" s="19">
        <v>0</v>
      </c>
    </row>
    <row r="85" spans="1:7" x14ac:dyDescent="0.25">
      <c r="A85" s="67"/>
      <c r="B85" s="68"/>
      <c r="C85" s="68"/>
      <c r="D85" s="62" t="s">
        <v>92</v>
      </c>
      <c r="E85" s="68"/>
      <c r="F85" s="34" t="s">
        <v>93</v>
      </c>
      <c r="G85" s="63">
        <f>SUM(G86)</f>
        <v>3000</v>
      </c>
    </row>
    <row r="86" spans="1:7" ht="15.75" thickBot="1" x14ac:dyDescent="0.3">
      <c r="A86" s="69" t="s">
        <v>149</v>
      </c>
      <c r="B86" s="70"/>
      <c r="C86" s="70"/>
      <c r="D86" s="70"/>
      <c r="E86" s="70" t="s">
        <v>95</v>
      </c>
      <c r="F86" s="71" t="s">
        <v>96</v>
      </c>
      <c r="G86" s="30">
        <v>3000</v>
      </c>
    </row>
    <row r="87" spans="1:7" ht="16.5" thickTop="1" thickBot="1" x14ac:dyDescent="0.3">
      <c r="A87" s="72" t="s">
        <v>150</v>
      </c>
      <c r="B87" s="73"/>
      <c r="C87" s="73"/>
      <c r="D87" s="73"/>
      <c r="E87" s="73"/>
      <c r="F87" s="73"/>
      <c r="G87" s="5">
        <f>G105+G102+G88+G108</f>
        <v>203562</v>
      </c>
    </row>
    <row r="88" spans="1:7" ht="16.5" thickTop="1" thickBot="1" x14ac:dyDescent="0.3">
      <c r="A88" s="74" t="s">
        <v>151</v>
      </c>
      <c r="B88" s="75"/>
      <c r="C88" s="75"/>
      <c r="D88" s="75"/>
      <c r="E88" s="75"/>
      <c r="F88" s="76"/>
      <c r="G88" s="53">
        <f>G89+G91+G93+G96+G98+G100</f>
        <v>197562</v>
      </c>
    </row>
    <row r="89" spans="1:7" ht="15.75" thickTop="1" x14ac:dyDescent="0.25">
      <c r="A89" s="77"/>
      <c r="B89" s="78"/>
      <c r="C89" s="78"/>
      <c r="D89" s="79" t="s">
        <v>152</v>
      </c>
      <c r="E89" s="80"/>
      <c r="F89" s="81" t="s">
        <v>153</v>
      </c>
      <c r="G89" s="25">
        <f>SUM(G90:G90)</f>
        <v>165289</v>
      </c>
    </row>
    <row r="90" spans="1:7" x14ac:dyDescent="0.25">
      <c r="A90" s="82" t="s">
        <v>154</v>
      </c>
      <c r="B90" s="83"/>
      <c r="C90" s="83"/>
      <c r="D90" s="84"/>
      <c r="E90" s="85" t="s">
        <v>155</v>
      </c>
      <c r="F90" s="86" t="s">
        <v>156</v>
      </c>
      <c r="G90" s="87">
        <v>165289</v>
      </c>
    </row>
    <row r="91" spans="1:7" x14ac:dyDescent="0.25">
      <c r="A91" s="88"/>
      <c r="B91" s="89"/>
      <c r="C91" s="89"/>
      <c r="D91" s="11" t="s">
        <v>157</v>
      </c>
      <c r="E91" s="12"/>
      <c r="F91" s="34" t="s">
        <v>158</v>
      </c>
      <c r="G91" s="25">
        <f>SUM(G92:G92)</f>
        <v>5000</v>
      </c>
    </row>
    <row r="92" spans="1:7" ht="25.5" x14ac:dyDescent="0.25">
      <c r="A92" s="90" t="s">
        <v>159</v>
      </c>
      <c r="B92" s="38"/>
      <c r="C92" s="38"/>
      <c r="D92" s="16"/>
      <c r="E92" s="17" t="s">
        <v>160</v>
      </c>
      <c r="F92" s="21" t="s">
        <v>161</v>
      </c>
      <c r="G92" s="19">
        <v>5000</v>
      </c>
    </row>
    <row r="93" spans="1:7" x14ac:dyDescent="0.25">
      <c r="A93" s="91"/>
      <c r="B93" s="68"/>
      <c r="C93" s="68"/>
      <c r="D93" s="62" t="s">
        <v>162</v>
      </c>
      <c r="E93" s="10"/>
      <c r="F93" s="92" t="s">
        <v>163</v>
      </c>
      <c r="G93" s="14">
        <f>SUM(G94:G95)</f>
        <v>27273</v>
      </c>
    </row>
    <row r="94" spans="1:7" x14ac:dyDescent="0.25">
      <c r="A94" s="93" t="s">
        <v>164</v>
      </c>
      <c r="B94" s="94"/>
      <c r="C94" s="94"/>
      <c r="D94" s="94"/>
      <c r="E94" s="85" t="s">
        <v>165</v>
      </c>
      <c r="F94" s="95" t="s">
        <v>166</v>
      </c>
      <c r="G94" s="96">
        <v>27273</v>
      </c>
    </row>
    <row r="95" spans="1:7" x14ac:dyDescent="0.25">
      <c r="A95" s="97" t="s">
        <v>167</v>
      </c>
      <c r="B95" s="98"/>
      <c r="C95" s="98"/>
      <c r="D95" s="94"/>
      <c r="E95" s="85" t="s">
        <v>168</v>
      </c>
      <c r="F95" s="95" t="s">
        <v>169</v>
      </c>
      <c r="G95" s="96"/>
    </row>
    <row r="96" spans="1:7" x14ac:dyDescent="0.25">
      <c r="A96" s="91"/>
      <c r="B96" s="68"/>
      <c r="C96" s="68"/>
      <c r="D96" s="59" t="s">
        <v>3</v>
      </c>
      <c r="E96" s="99"/>
      <c r="F96" s="100" t="s">
        <v>4</v>
      </c>
      <c r="G96" s="14">
        <f>SUM(G97:G97)</f>
        <v>0</v>
      </c>
    </row>
    <row r="97" spans="1:7" x14ac:dyDescent="0.25">
      <c r="A97" s="82" t="s">
        <v>170</v>
      </c>
      <c r="B97" s="83"/>
      <c r="C97" s="83"/>
      <c r="D97" s="83"/>
      <c r="E97" s="101" t="s">
        <v>107</v>
      </c>
      <c r="F97" s="102" t="s">
        <v>108</v>
      </c>
      <c r="G97" s="87"/>
    </row>
    <row r="98" spans="1:7" x14ac:dyDescent="0.25">
      <c r="A98" s="103"/>
      <c r="B98" s="89"/>
      <c r="C98" s="89"/>
      <c r="D98" s="104" t="s">
        <v>14</v>
      </c>
      <c r="E98" s="105"/>
      <c r="F98" s="106" t="s">
        <v>15</v>
      </c>
      <c r="G98" s="14">
        <f>SUM(G99:G99)</f>
        <v>0</v>
      </c>
    </row>
    <row r="99" spans="1:7" x14ac:dyDescent="0.25">
      <c r="A99" s="82" t="s">
        <v>171</v>
      </c>
      <c r="B99" s="83"/>
      <c r="C99" s="83"/>
      <c r="D99" s="83"/>
      <c r="E99" s="107" t="s">
        <v>114</v>
      </c>
      <c r="F99" s="102" t="s">
        <v>115</v>
      </c>
      <c r="G99" s="96"/>
    </row>
    <row r="100" spans="1:7" x14ac:dyDescent="0.25">
      <c r="A100" s="103"/>
      <c r="B100" s="89"/>
      <c r="C100" s="89"/>
      <c r="D100" s="108" t="s">
        <v>31</v>
      </c>
      <c r="E100" s="12"/>
      <c r="F100" s="13" t="s">
        <v>32</v>
      </c>
      <c r="G100" s="14">
        <f>SUM(G101:G101)</f>
        <v>0</v>
      </c>
    </row>
    <row r="101" spans="1:7" ht="15.75" thickBot="1" x14ac:dyDescent="0.3">
      <c r="A101" s="97" t="s">
        <v>172</v>
      </c>
      <c r="B101" s="98"/>
      <c r="C101" s="98"/>
      <c r="D101" s="109"/>
      <c r="E101" s="94" t="s">
        <v>55</v>
      </c>
      <c r="F101" s="86" t="s">
        <v>173</v>
      </c>
      <c r="G101" s="96"/>
    </row>
    <row r="102" spans="1:7" ht="16.5" thickTop="1" thickBot="1" x14ac:dyDescent="0.3">
      <c r="A102" s="50" t="s">
        <v>174</v>
      </c>
      <c r="B102" s="51"/>
      <c r="C102" s="51"/>
      <c r="D102" s="51"/>
      <c r="E102" s="51"/>
      <c r="F102" s="51"/>
      <c r="G102" s="52">
        <f>G103</f>
        <v>6000</v>
      </c>
    </row>
    <row r="103" spans="1:7" ht="15.75" thickTop="1" x14ac:dyDescent="0.25">
      <c r="A103" s="9"/>
      <c r="B103" s="10"/>
      <c r="C103" s="10"/>
      <c r="D103" s="11" t="s">
        <v>14</v>
      </c>
      <c r="E103" s="12"/>
      <c r="F103" s="13" t="s">
        <v>15</v>
      </c>
      <c r="G103" s="14">
        <f>SUM(G104:G104)</f>
        <v>6000</v>
      </c>
    </row>
    <row r="104" spans="1:7" ht="15.75" thickBot="1" x14ac:dyDescent="0.3">
      <c r="A104" s="110" t="s">
        <v>175</v>
      </c>
      <c r="B104" s="111"/>
      <c r="C104" s="111"/>
      <c r="D104" s="111"/>
      <c r="E104" s="17" t="s">
        <v>114</v>
      </c>
      <c r="F104" s="21" t="s">
        <v>176</v>
      </c>
      <c r="G104" s="19">
        <v>6000</v>
      </c>
    </row>
    <row r="105" spans="1:7" ht="16.5" thickTop="1" thickBot="1" x14ac:dyDescent="0.3">
      <c r="A105" s="50" t="s">
        <v>177</v>
      </c>
      <c r="B105" s="51"/>
      <c r="C105" s="51"/>
      <c r="D105" s="51"/>
      <c r="E105" s="51"/>
      <c r="F105" s="51"/>
      <c r="G105" s="52">
        <f>G106</f>
        <v>0</v>
      </c>
    </row>
    <row r="106" spans="1:7" ht="15.75" thickTop="1" x14ac:dyDescent="0.25">
      <c r="A106" s="9"/>
      <c r="B106" s="10"/>
      <c r="C106" s="10"/>
      <c r="D106" s="11" t="s">
        <v>178</v>
      </c>
      <c r="E106" s="12"/>
      <c r="F106" s="34" t="s">
        <v>179</v>
      </c>
      <c r="G106" s="14">
        <f>SUM(G107)</f>
        <v>0</v>
      </c>
    </row>
    <row r="107" spans="1:7" ht="25.5" x14ac:dyDescent="0.25">
      <c r="A107" s="43" t="s">
        <v>180</v>
      </c>
      <c r="B107" s="45"/>
      <c r="C107" s="44"/>
      <c r="D107" s="45"/>
      <c r="E107" s="45" t="s">
        <v>181</v>
      </c>
      <c r="F107" s="46" t="s">
        <v>182</v>
      </c>
      <c r="G107" s="41"/>
    </row>
    <row r="108" spans="1:7" ht="15.75" thickBot="1" x14ac:dyDescent="0.3">
      <c r="A108" s="22" t="s">
        <v>183</v>
      </c>
      <c r="B108" s="23"/>
      <c r="C108" s="23"/>
      <c r="D108" s="23"/>
      <c r="E108" s="23"/>
      <c r="F108" s="23"/>
      <c r="G108" s="24">
        <f>G109</f>
        <v>0</v>
      </c>
    </row>
    <row r="109" spans="1:7" ht="15.75" thickTop="1" x14ac:dyDescent="0.25">
      <c r="A109" s="112"/>
      <c r="B109" s="113"/>
      <c r="C109" s="113"/>
      <c r="D109" s="11" t="s">
        <v>98</v>
      </c>
      <c r="E109" s="114"/>
      <c r="F109" s="34" t="s">
        <v>99</v>
      </c>
      <c r="G109" s="14">
        <f>SUM(G110:G110)</f>
        <v>0</v>
      </c>
    </row>
    <row r="110" spans="1:7" ht="15.75" thickBot="1" x14ac:dyDescent="0.3">
      <c r="A110" s="69" t="s">
        <v>184</v>
      </c>
      <c r="B110" s="115"/>
      <c r="C110" s="115"/>
      <c r="D110" s="115"/>
      <c r="E110" s="70" t="s">
        <v>101</v>
      </c>
      <c r="F110" s="116" t="s">
        <v>102</v>
      </c>
      <c r="G110" s="117"/>
    </row>
    <row r="111" spans="1:7" x14ac:dyDescent="0.25">
      <c r="A111" s="123" t="s">
        <v>187</v>
      </c>
      <c r="B111" s="124"/>
      <c r="C111" s="124"/>
      <c r="D111" s="124"/>
      <c r="E111" s="124"/>
      <c r="F111" s="125"/>
      <c r="G111" s="127">
        <f>G112+G119</f>
        <v>85000</v>
      </c>
    </row>
    <row r="112" spans="1:7" x14ac:dyDescent="0.25">
      <c r="A112" s="128" t="s">
        <v>188</v>
      </c>
      <c r="B112" s="124"/>
      <c r="C112" s="124"/>
      <c r="D112" s="124"/>
      <c r="E112" s="124"/>
      <c r="F112" s="125"/>
      <c r="G112" s="127">
        <f>G113+G115</f>
        <v>0</v>
      </c>
    </row>
    <row r="113" spans="1:7" x14ac:dyDescent="0.25">
      <c r="A113" s="103"/>
      <c r="B113" s="129"/>
      <c r="C113" s="68"/>
      <c r="D113" s="108" t="s">
        <v>152</v>
      </c>
      <c r="E113" s="119"/>
      <c r="F113" s="106" t="s">
        <v>153</v>
      </c>
      <c r="G113" s="130">
        <f>SUM(G114)</f>
        <v>0</v>
      </c>
    </row>
    <row r="114" spans="1:7" x14ac:dyDescent="0.25">
      <c r="A114" s="122" t="s">
        <v>189</v>
      </c>
      <c r="B114" s="131"/>
      <c r="C114" s="66"/>
      <c r="D114" s="16"/>
      <c r="E114" s="17" t="s">
        <v>155</v>
      </c>
      <c r="F114" s="21" t="s">
        <v>156</v>
      </c>
      <c r="G114" s="20"/>
    </row>
    <row r="115" spans="1:7" x14ac:dyDescent="0.25">
      <c r="A115" s="103"/>
      <c r="B115" s="132"/>
      <c r="C115" s="89"/>
      <c r="D115" s="11" t="s">
        <v>162</v>
      </c>
      <c r="E115" s="12"/>
      <c r="F115" s="34" t="s">
        <v>163</v>
      </c>
      <c r="G115" s="130">
        <f>SUM(G116:G118)</f>
        <v>0</v>
      </c>
    </row>
    <row r="116" spans="1:7" x14ac:dyDescent="0.25">
      <c r="A116" s="90" t="s">
        <v>190</v>
      </c>
      <c r="B116" s="133"/>
      <c r="C116" s="17"/>
      <c r="D116" s="120"/>
      <c r="E116" s="121" t="s">
        <v>165</v>
      </c>
      <c r="F116" s="18" t="s">
        <v>185</v>
      </c>
      <c r="G116" s="19"/>
    </row>
    <row r="117" spans="1:7" x14ac:dyDescent="0.25">
      <c r="A117" s="90" t="s">
        <v>191</v>
      </c>
      <c r="B117" s="133"/>
      <c r="C117" s="17"/>
      <c r="D117" s="16"/>
      <c r="E117" s="17" t="s">
        <v>165</v>
      </c>
      <c r="F117" s="18" t="s">
        <v>166</v>
      </c>
      <c r="G117" s="19"/>
    </row>
    <row r="118" spans="1:7" x14ac:dyDescent="0.25">
      <c r="A118" s="122" t="s">
        <v>192</v>
      </c>
      <c r="B118" s="131"/>
      <c r="C118" s="66"/>
      <c r="D118" s="134"/>
      <c r="E118" s="66" t="s">
        <v>168</v>
      </c>
      <c r="F118" s="135" t="s">
        <v>169</v>
      </c>
      <c r="G118" s="20"/>
    </row>
    <row r="119" spans="1:7" x14ac:dyDescent="0.25">
      <c r="A119" s="128" t="s">
        <v>193</v>
      </c>
      <c r="B119" s="124"/>
      <c r="C119" s="136"/>
      <c r="D119" s="124"/>
      <c r="E119" s="124"/>
      <c r="F119" s="125"/>
      <c r="G119" s="127">
        <f>G120+G122</f>
        <v>85000</v>
      </c>
    </row>
    <row r="120" spans="1:7" x14ac:dyDescent="0.25">
      <c r="A120" s="67"/>
      <c r="B120" s="137"/>
      <c r="C120" s="129"/>
      <c r="D120" s="62" t="s">
        <v>14</v>
      </c>
      <c r="E120" s="12"/>
      <c r="F120" s="13" t="s">
        <v>15</v>
      </c>
      <c r="G120" s="130">
        <f>SUM(G121)</f>
        <v>85000</v>
      </c>
    </row>
    <row r="121" spans="1:7" x14ac:dyDescent="0.25">
      <c r="A121" s="65" t="s">
        <v>194</v>
      </c>
      <c r="B121" s="138"/>
      <c r="C121" s="131"/>
      <c r="D121" s="17"/>
      <c r="E121" s="17" t="s">
        <v>114</v>
      </c>
      <c r="F121" s="21" t="s">
        <v>115</v>
      </c>
      <c r="G121" s="20">
        <v>85000</v>
      </c>
    </row>
    <row r="122" spans="1:7" x14ac:dyDescent="0.25">
      <c r="A122" s="88"/>
      <c r="B122" s="137"/>
      <c r="C122" s="132"/>
      <c r="D122" s="62" t="s">
        <v>31</v>
      </c>
      <c r="E122" s="12"/>
      <c r="F122" s="13" t="s">
        <v>32</v>
      </c>
      <c r="G122" s="130">
        <f>SUM(G123)</f>
        <v>0</v>
      </c>
    </row>
    <row r="123" spans="1:7" x14ac:dyDescent="0.25">
      <c r="A123" s="43" t="s">
        <v>195</v>
      </c>
      <c r="B123" s="139"/>
      <c r="C123" s="140"/>
      <c r="D123" s="45"/>
      <c r="E123" s="45" t="s">
        <v>37</v>
      </c>
      <c r="F123" s="46" t="s">
        <v>186</v>
      </c>
      <c r="G123" s="41"/>
    </row>
    <row r="124" spans="1:7" x14ac:dyDescent="0.25">
      <c r="A124" s="123" t="s">
        <v>196</v>
      </c>
      <c r="B124" s="124"/>
      <c r="C124" s="124"/>
      <c r="D124" s="124"/>
      <c r="E124" s="124"/>
      <c r="F124" s="125"/>
      <c r="G124" s="3">
        <f>G125</f>
        <v>19000</v>
      </c>
    </row>
    <row r="125" spans="1:7" x14ac:dyDescent="0.25">
      <c r="A125" s="128" t="s">
        <v>197</v>
      </c>
      <c r="B125" s="124"/>
      <c r="C125" s="124"/>
      <c r="D125" s="124"/>
      <c r="E125" s="124"/>
      <c r="F125" s="125"/>
      <c r="G125" s="126">
        <f>G126</f>
        <v>19000</v>
      </c>
    </row>
    <row r="126" spans="1:7" x14ac:dyDescent="0.25">
      <c r="A126" s="103"/>
      <c r="B126" s="129"/>
      <c r="C126" s="129"/>
      <c r="D126" s="62" t="s">
        <v>14</v>
      </c>
      <c r="E126" s="12"/>
      <c r="F126" s="13" t="s">
        <v>15</v>
      </c>
      <c r="G126" s="14">
        <f>SUM(G127:G127)</f>
        <v>19000</v>
      </c>
    </row>
    <row r="127" spans="1:7" ht="15.75" thickBot="1" x14ac:dyDescent="0.3">
      <c r="A127" s="141" t="s">
        <v>198</v>
      </c>
      <c r="B127" s="142"/>
      <c r="C127" s="70"/>
      <c r="D127" s="70"/>
      <c r="E127" s="70" t="s">
        <v>114</v>
      </c>
      <c r="F127" s="143" t="s">
        <v>115</v>
      </c>
      <c r="G127" s="118">
        <v>19000</v>
      </c>
    </row>
    <row r="128" spans="1:7" x14ac:dyDescent="0.25">
      <c r="G128" s="3">
        <f>G5+G48+G87+G111+G124</f>
        <v>1063786</v>
      </c>
    </row>
    <row r="130" spans="6:7" x14ac:dyDescent="0.25">
      <c r="F130" s="154" t="s">
        <v>206</v>
      </c>
    </row>
    <row r="131" spans="6:7" x14ac:dyDescent="0.25">
      <c r="F131" s="154"/>
    </row>
    <row r="132" spans="6:7" x14ac:dyDescent="0.25">
      <c r="F132">
        <v>63414</v>
      </c>
      <c r="G132" s="155">
        <v>29257</v>
      </c>
    </row>
    <row r="133" spans="6:7" x14ac:dyDescent="0.25">
      <c r="F133">
        <v>63613</v>
      </c>
      <c r="G133" s="155">
        <v>3500</v>
      </c>
    </row>
    <row r="134" spans="6:7" x14ac:dyDescent="0.25">
      <c r="F134">
        <v>63931</v>
      </c>
      <c r="G134" s="155">
        <v>104000</v>
      </c>
    </row>
    <row r="135" spans="6:7" x14ac:dyDescent="0.25">
      <c r="F135">
        <v>65264</v>
      </c>
      <c r="G135" s="155">
        <v>89210</v>
      </c>
    </row>
    <row r="136" spans="6:7" x14ac:dyDescent="0.25">
      <c r="F136">
        <v>65268</v>
      </c>
      <c r="G136" s="155">
        <v>3000</v>
      </c>
    </row>
    <row r="137" spans="6:7" x14ac:dyDescent="0.25">
      <c r="F137">
        <v>65269</v>
      </c>
      <c r="G137" s="155">
        <v>1000</v>
      </c>
    </row>
    <row r="138" spans="6:7" x14ac:dyDescent="0.25">
      <c r="F138">
        <v>66151</v>
      </c>
      <c r="G138" s="155">
        <v>37000</v>
      </c>
    </row>
    <row r="139" spans="6:7" x14ac:dyDescent="0.25">
      <c r="F139">
        <v>671111</v>
      </c>
      <c r="G139" s="155">
        <v>780654</v>
      </c>
    </row>
    <row r="140" spans="6:7" ht="15.75" thickBot="1" x14ac:dyDescent="0.3">
      <c r="F140">
        <v>67121</v>
      </c>
      <c r="G140" s="156">
        <v>16165</v>
      </c>
    </row>
    <row r="141" spans="6:7" ht="16.5" thickTop="1" thickBot="1" x14ac:dyDescent="0.3">
      <c r="G141" s="157">
        <f>SUM(G132:G140)</f>
        <v>1063786</v>
      </c>
    </row>
    <row r="142" spans="6:7" ht="15.75" thickTop="1" x14ac:dyDescent="0.25"/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zeljko_prsa</dc:creator>
  <cp:lastModifiedBy>Jadranka Lamešić</cp:lastModifiedBy>
  <cp:lastPrinted>2018-12-18T08:55:13Z</cp:lastPrinted>
  <dcterms:created xsi:type="dcterms:W3CDTF">2018-12-06T07:07:05Z</dcterms:created>
  <dcterms:modified xsi:type="dcterms:W3CDTF">2018-12-18T08:56:08Z</dcterms:modified>
</cp:coreProperties>
</file>