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4" activeTab="3"/>
  </bookViews>
  <sheets>
    <sheet name="Opći dio " sheetId="1" r:id="rId1"/>
    <sheet name="FP rashodi 2019." sheetId="2" r:id="rId2"/>
    <sheet name="FP prihodi 200x" sheetId="3" r:id="rId3"/>
    <sheet name="FP prihodi 200x+1 i 201x+2" sheetId="4" r:id="rId4"/>
  </sheets>
  <definedNames>
    <definedName name="_xlnm.Print_Area" localSheetId="1">'FP rashodi 2019.'!$A$1:$N$71</definedName>
  </definedNames>
  <calcPr fullCalcOnLoad="1"/>
</workbook>
</file>

<file path=xl/sharedStrings.xml><?xml version="1.0" encoding="utf-8"?>
<sst xmlns="http://schemas.openxmlformats.org/spreadsheetml/2006/main" count="161" uniqueCount="118">
  <si>
    <t xml:space="preserve">Donacije 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</si>
  <si>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</si>
  <si>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</si>
  <si>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</si>
  <si>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</si>
  <si>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</si>
  <si>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</si>
  <si>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</si>
  <si>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</si>
  <si>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</si>
  <si>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</si>
  <si>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</si>
  <si>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</si>
  <si>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</si>
  <si>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</si>
  <si>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Rashodi za zaposlene</t>
  </si>
  <si>
    <t xml:space="preserve">Ostali rashodi za zaposlene </t>
  </si>
  <si>
    <t>Doprinosi na plaće</t>
  </si>
  <si>
    <t>Materijalni rashodi</t>
  </si>
  <si>
    <t>Naknade troškova zaposlenima</t>
  </si>
  <si>
    <t>Stručno usavršavanje zaposlenika</t>
  </si>
  <si>
    <t>Rashodi za materijal i energiju</t>
  </si>
  <si>
    <t>Rashodi za usluge</t>
  </si>
  <si>
    <t>Intelektualne i osobne usluge</t>
  </si>
  <si>
    <t>Ostale usluge</t>
  </si>
  <si>
    <t>Ostali nespomenuti rashodi poslovanja</t>
  </si>
  <si>
    <t>Financijski rashodi</t>
  </si>
  <si>
    <t>Ostali financijski rashodi</t>
  </si>
  <si>
    <t>Rashodi za nabavu nefinancijske imovine</t>
  </si>
  <si>
    <t>Nematerijalna imovina</t>
  </si>
  <si>
    <t>Postrojenja i oprema</t>
  </si>
  <si>
    <t>Račun rashoda/ izdatka</t>
  </si>
  <si>
    <t>Oznaka rač.iz                                      računskog plana</t>
  </si>
  <si>
    <t>Izvor prihoda i primitaka</t>
  </si>
  <si>
    <t>Opći prihodi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</si>
  <si>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</si>
  <si>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</si>
  <si>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</si>
  <si>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</si>
  <si>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</si>
  <si>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</si>
  <si>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</si>
  <si>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</si>
  <si>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</si>
  <si>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</si>
  <si>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</si>
  <si>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</si>
  <si>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</si>
  <si>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</si>
  <si>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</si>
  <si>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</si>
  <si>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</si>
  <si>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 xml:space="preserve">Naknade troškova osobama izvan radnog odnosa </t>
  </si>
  <si>
    <t>2020.</t>
  </si>
  <si>
    <t xml:space="preserve">922 Višak iz prethodnog razdoblja </t>
  </si>
  <si>
    <t>Knjige, umjetnička djela i ostale izložbene vrjednosti</t>
  </si>
  <si>
    <t>Naknada za korištenje osobnog automobila</t>
  </si>
  <si>
    <t>Uredski materijal</t>
  </si>
  <si>
    <t>Energija</t>
  </si>
  <si>
    <t>Materijal i djelovi za tekuće investicijsko održavanje</t>
  </si>
  <si>
    <t>Sitni inventar</t>
  </si>
  <si>
    <t>Službena radna i zaštitna odjeća i obuća</t>
  </si>
  <si>
    <t>Usluge telefona, pošte i prijevoza</t>
  </si>
  <si>
    <t>Usluge promidžbe i informiranja</t>
  </si>
  <si>
    <t>Komunalne usluge</t>
  </si>
  <si>
    <t xml:space="preserve">Zdravstvene i veterinarske usluge </t>
  </si>
  <si>
    <t>Računalne usluge</t>
  </si>
  <si>
    <t>Premije osiguranja</t>
  </si>
  <si>
    <t>Reprezentacija</t>
  </si>
  <si>
    <t>Članarine</t>
  </si>
  <si>
    <t>Usluge tekućeg investicijskog i održavanja</t>
  </si>
  <si>
    <t>Ostale usluge za komunikaciju i prijevoz - prijevoz učenika</t>
  </si>
  <si>
    <t>Uredski namještaj i oprema</t>
  </si>
  <si>
    <t>Ostala oprema za održavanje i zaštitu</t>
  </si>
  <si>
    <t>Glazbena oprema</t>
  </si>
  <si>
    <t>Knjige u knjižnicama</t>
  </si>
  <si>
    <t>Naknade ostalih troškova - STRUČNO OSPOSOBLJAVANJE</t>
  </si>
  <si>
    <t>Plaće za redovan rad</t>
  </si>
  <si>
    <t>Plaće (bruto)</t>
  </si>
  <si>
    <t>Materijal i sirovine - LUNCH BOX</t>
  </si>
  <si>
    <t>Maretijal i sirovine - ŠKOLSKA KUHINJA</t>
  </si>
  <si>
    <t>RASHODI POSLOVANJA</t>
  </si>
  <si>
    <t>UKUPNO 3 + 4</t>
  </si>
  <si>
    <t>2021.</t>
  </si>
  <si>
    <t>OPREMA I KNJIGE</t>
  </si>
  <si>
    <t>Projekcija plana za 2021.</t>
  </si>
  <si>
    <t>UKUPNO</t>
  </si>
  <si>
    <t>Rashodi za nabavu dugotrajne imovine</t>
  </si>
  <si>
    <t>Ukupno                   (po izvorima)</t>
  </si>
  <si>
    <t xml:space="preserve"> Procjena 2021.</t>
  </si>
  <si>
    <t>Službena putovanja</t>
  </si>
  <si>
    <t>Ravnatelj:</t>
  </si>
  <si>
    <t>Zlatko Bagarić</t>
  </si>
  <si>
    <r>
      <t>prihoda i primitaka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</si>
  <si>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>Materijal i sirovine - SHEMA ŠKOLSKO VOĆE I MLIJEKO</t>
  </si>
  <si>
    <t>MZO</t>
  </si>
  <si>
    <t>Plaće u naravi</t>
  </si>
  <si>
    <t>Plaće za prekovremeni rad</t>
  </si>
  <si>
    <t>Plaće za posebne uvjete rada</t>
  </si>
  <si>
    <t>Doprinosi za zdravstveno osiguranje</t>
  </si>
  <si>
    <t>Doprinosi za mirovinsko osiguranje</t>
  </si>
  <si>
    <t>Doprinosi za obvezno osiguranje u slučaju nezaposlenosti</t>
  </si>
  <si>
    <t>Naknade za prijevoz, za rad na terenu i odvojen život</t>
  </si>
  <si>
    <t>Pristojbe i naknade (naknada za nezapošljanjave invalida)</t>
  </si>
  <si>
    <t>Prijedlog plana za 2020.</t>
  </si>
  <si>
    <t>Ostali rashodi za zaposlene</t>
  </si>
  <si>
    <t>Slavonski Brod, 03. listopad 2019.g.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</si>
  <si>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0"/>
        <color indexed="8"/>
        <rFont val="Arial"/>
        <family val="2"/>
      </rPr>
      <t>)  ZA 2020. I                                                                                                                                                PROJEKCIJA PLANA ZA  2021. I 2022. GODINU</t>
    </r>
  </si>
  <si>
    <t>Projekcija plana za 2022.</t>
  </si>
  <si>
    <t>Financijski plan - Procjena prihoda i primitaka 2020.</t>
  </si>
  <si>
    <t>2022.</t>
  </si>
  <si>
    <t xml:space="preserve">Ukupno prihodi i primici za 2021. </t>
  </si>
  <si>
    <t>Ukupno prihodi i primici za 2022.</t>
  </si>
  <si>
    <t xml:space="preserve"> Procjena 2022.</t>
  </si>
  <si>
    <t>Voditelj računovodstva:</t>
  </si>
  <si>
    <t>Nikolina Fukšić</t>
  </si>
  <si>
    <t>Ukupno po izvorima za 2020. godinu</t>
  </si>
  <si>
    <t>Ukupno prihodi i primici za 2020. godinu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</si>
</sst>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A]dd\.\ mmmm\ yyyy\.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E2D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FFA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9" fillId="0" borderId="12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67" fillId="0" borderId="12" xfId="0" applyNumberFormat="1" applyFont="1" applyBorder="1" applyAlignment="1">
      <alignment horizontal="right" vertical="center"/>
    </xf>
    <xf numFmtId="199" fontId="67" fillId="0" borderId="12" xfId="0" applyNumberFormat="1" applyFont="1" applyBorder="1" applyAlignment="1">
      <alignment horizontal="right" vertical="center"/>
    </xf>
    <xf numFmtId="199" fontId="69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67" fillId="0" borderId="12" xfId="0" applyNumberFormat="1" applyFont="1" applyBorder="1" applyAlignment="1">
      <alignment horizontal="right" vertical="center" wrapText="1"/>
    </xf>
    <xf numFmtId="3" fontId="69" fillId="0" borderId="12" xfId="0" applyNumberFormat="1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14" fillId="32" borderId="14" xfId="0" applyNumberFormat="1" applyFont="1" applyFill="1" applyBorder="1" applyAlignment="1">
      <alignment horizontal="center" vertical="center"/>
    </xf>
    <xf numFmtId="3" fontId="14" fillId="32" borderId="11" xfId="0" applyNumberFormat="1" applyFont="1" applyFill="1" applyBorder="1" applyAlignment="1">
      <alignment horizontal="left" vertical="center"/>
    </xf>
    <xf numFmtId="3" fontId="14" fillId="32" borderId="13" xfId="0" applyNumberFormat="1" applyFont="1" applyFill="1" applyBorder="1" applyAlignment="1">
      <alignment horizontal="right" vertical="center"/>
    </xf>
    <xf numFmtId="3" fontId="14" fillId="32" borderId="11" xfId="0" applyNumberFormat="1" applyFont="1" applyFill="1" applyBorder="1" applyAlignment="1">
      <alignment horizontal="right" vertical="center"/>
    </xf>
    <xf numFmtId="3" fontId="14" fillId="32" borderId="11" xfId="0" applyNumberFormat="1" applyFont="1" applyFill="1" applyBorder="1" applyAlignment="1">
      <alignment horizontal="center" vertical="center"/>
    </xf>
    <xf numFmtId="3" fontId="14" fillId="32" borderId="15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8" xfId="0" applyNumberFormat="1" applyFont="1" applyFill="1" applyBorder="1" applyAlignment="1">
      <alignment horizontal="right" vertical="center"/>
    </xf>
    <xf numFmtId="3" fontId="14" fillId="33" borderId="16" xfId="0" applyNumberFormat="1" applyFont="1" applyFill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14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3" fontId="14" fillId="33" borderId="11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0" fontId="14" fillId="33" borderId="14" xfId="0" applyNumberFormat="1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16" fillId="11" borderId="21" xfId="0" applyNumberFormat="1" applyFont="1" applyFill="1" applyBorder="1" applyAlignment="1">
      <alignment horizontal="right" vertical="center"/>
    </xf>
    <xf numFmtId="3" fontId="16" fillId="11" borderId="22" xfId="0" applyNumberFormat="1" applyFont="1" applyFill="1" applyBorder="1" applyAlignment="1">
      <alignment horizontal="right" vertical="center"/>
    </xf>
    <xf numFmtId="3" fontId="16" fillId="34" borderId="2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6" fillId="35" borderId="14" xfId="0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6" fillId="35" borderId="14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left" vertical="center" wrapText="1"/>
    </xf>
    <xf numFmtId="3" fontId="6" fillId="35" borderId="11" xfId="0" applyNumberFormat="1" applyFont="1" applyFill="1" applyBorder="1" applyAlignment="1">
      <alignment vertical="center"/>
    </xf>
    <xf numFmtId="3" fontId="6" fillId="35" borderId="15" xfId="0" applyNumberFormat="1" applyFont="1" applyFill="1" applyBorder="1" applyAlignment="1">
      <alignment vertical="center"/>
    </xf>
    <xf numFmtId="3" fontId="6" fillId="35" borderId="18" xfId="0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3" fontId="70" fillId="0" borderId="0" xfId="0" applyNumberFormat="1" applyFont="1" applyAlignment="1">
      <alignment/>
    </xf>
    <xf numFmtId="0" fontId="4" fillId="1" borderId="24" xfId="0" applyFont="1" applyFill="1" applyBorder="1" applyAlignment="1">
      <alignment horizontal="left" wrapText="1"/>
    </xf>
    <xf numFmtId="0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14" fillId="33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19" fillId="1" borderId="31" xfId="0" applyFont="1" applyFill="1" applyBorder="1" applyAlignment="1">
      <alignment horizontal="center" vertical="center"/>
    </xf>
    <xf numFmtId="0" fontId="19" fillId="1" borderId="32" xfId="0" applyFont="1" applyFill="1" applyBorder="1" applyAlignment="1">
      <alignment horizontal="center" vertical="center" wrapText="1"/>
    </xf>
    <xf numFmtId="0" fontId="13" fillId="33" borderId="33" xfId="0" applyNumberFormat="1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3" fontId="13" fillId="33" borderId="34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33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center" vertical="center"/>
    </xf>
    <xf numFmtId="0" fontId="22" fillId="34" borderId="35" xfId="0" applyFont="1" applyFill="1" applyBorder="1" applyAlignment="1">
      <alignment horizontal="left" vertical="center" wrapText="1"/>
    </xf>
    <xf numFmtId="3" fontId="22" fillId="34" borderId="3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3" fontId="22" fillId="36" borderId="12" xfId="0" applyNumberFormat="1" applyFont="1" applyFill="1" applyBorder="1" applyAlignment="1">
      <alignment horizontal="right" vertical="center"/>
    </xf>
    <xf numFmtId="3" fontId="22" fillId="36" borderId="22" xfId="0" applyNumberFormat="1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left" vertical="center" wrapText="1"/>
    </xf>
    <xf numFmtId="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67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40" xfId="0" applyFont="1" applyBorder="1" applyAlignment="1">
      <alignment horizontal="left" vertical="center" wrapText="1"/>
    </xf>
    <xf numFmtId="0" fontId="69" fillId="0" borderId="12" xfId="0" applyFont="1" applyBorder="1" applyAlignment="1">
      <alignment vertical="center" wrapText="1"/>
    </xf>
    <xf numFmtId="0" fontId="72" fillId="37" borderId="44" xfId="0" applyNumberFormat="1" applyFont="1" applyFill="1" applyBorder="1" applyAlignment="1">
      <alignment horizontal="center" vertical="center" wrapText="1"/>
    </xf>
    <xf numFmtId="0" fontId="72" fillId="37" borderId="45" xfId="0" applyNumberFormat="1" applyFont="1" applyFill="1" applyBorder="1" applyAlignment="1">
      <alignment horizontal="center" vertical="center" wrapText="1"/>
    </xf>
    <xf numFmtId="0" fontId="72" fillId="37" borderId="46" xfId="0" applyNumberFormat="1" applyFont="1" applyFill="1" applyBorder="1" applyAlignment="1">
      <alignment horizontal="center" vertical="center" wrapText="1"/>
    </xf>
    <xf numFmtId="3" fontId="47" fillId="34" borderId="47" xfId="34" applyNumberFormat="1" applyFont="1" applyFill="1" applyBorder="1" applyAlignment="1">
      <alignment horizontal="center" vertical="center" wrapText="1"/>
    </xf>
    <xf numFmtId="3" fontId="47" fillId="34" borderId="48" xfId="34" applyNumberFormat="1" applyFont="1" applyFill="1" applyBorder="1" applyAlignment="1">
      <alignment horizontal="center" vertical="center" wrapText="1"/>
    </xf>
    <xf numFmtId="3" fontId="47" fillId="34" borderId="47" xfId="34" applyNumberFormat="1" applyFont="1" applyFill="1" applyBorder="1" applyAlignment="1" quotePrefix="1">
      <alignment horizontal="center" vertical="center" wrapText="1"/>
    </xf>
    <xf numFmtId="3" fontId="47" fillId="34" borderId="48" xfId="34" applyNumberFormat="1" applyFont="1" applyFill="1" applyBorder="1" applyAlignment="1" quotePrefix="1">
      <alignment horizontal="center" vertical="center" wrapText="1"/>
    </xf>
    <xf numFmtId="3" fontId="16" fillId="34" borderId="49" xfId="0" applyNumberFormat="1" applyFont="1" applyFill="1" applyBorder="1" applyAlignment="1" quotePrefix="1">
      <alignment horizontal="center" vertical="center"/>
    </xf>
    <xf numFmtId="3" fontId="16" fillId="34" borderId="50" xfId="0" applyNumberFormat="1" applyFont="1" applyFill="1" applyBorder="1" applyAlignment="1" quotePrefix="1">
      <alignment horizontal="center" vertical="center"/>
    </xf>
    <xf numFmtId="0" fontId="48" fillId="34" borderId="31" xfId="34" applyNumberFormat="1" applyFont="1" applyFill="1" applyBorder="1" applyAlignment="1" quotePrefix="1">
      <alignment horizontal="center" vertical="center" wrapText="1"/>
    </xf>
    <xf numFmtId="0" fontId="48" fillId="34" borderId="51" xfId="34" applyNumberFormat="1" applyFont="1" applyFill="1" applyBorder="1" applyAlignment="1" quotePrefix="1">
      <alignment horizontal="center" vertical="center" wrapText="1"/>
    </xf>
    <xf numFmtId="0" fontId="47" fillId="34" borderId="47" xfId="34" applyNumberFormat="1" applyFont="1" applyFill="1" applyBorder="1" applyAlignment="1">
      <alignment horizontal="center" vertical="center" wrapText="1"/>
    </xf>
    <xf numFmtId="0" fontId="47" fillId="34" borderId="48" xfId="34" applyNumberFormat="1" applyFont="1" applyFill="1" applyBorder="1" applyAlignment="1">
      <alignment horizontal="center" vertical="center" wrapText="1"/>
    </xf>
    <xf numFmtId="3" fontId="47" fillId="34" borderId="52" xfId="34" applyNumberFormat="1" applyFont="1" applyFill="1" applyBorder="1" applyAlignment="1" quotePrefix="1">
      <alignment horizontal="center" vertical="center" wrapText="1"/>
    </xf>
    <xf numFmtId="3" fontId="47" fillId="34" borderId="53" xfId="34" applyNumberFormat="1" applyFont="1" applyFill="1" applyBorder="1" applyAlignment="1" quotePrefix="1">
      <alignment horizontal="center" vertical="center" wrapText="1"/>
    </xf>
    <xf numFmtId="3" fontId="16" fillId="11" borderId="54" xfId="0" applyNumberFormat="1" applyFont="1" applyFill="1" applyBorder="1" applyAlignment="1" quotePrefix="1">
      <alignment horizontal="center" vertical="center"/>
    </xf>
    <xf numFmtId="3" fontId="16" fillId="11" borderId="43" xfId="0" applyNumberFormat="1" applyFont="1" applyFill="1" applyBorder="1" applyAlignment="1" quotePrefix="1">
      <alignment horizontal="center" vertical="center"/>
    </xf>
    <xf numFmtId="0" fontId="17" fillId="0" borderId="42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34" borderId="23" xfId="0" applyNumberFormat="1" applyFont="1" applyFill="1" applyBorder="1" applyAlignment="1">
      <alignment horizontal="center" vertical="center"/>
    </xf>
    <xf numFmtId="0" fontId="19" fillId="1" borderId="32" xfId="0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18" fillId="38" borderId="56" xfId="0" applyFont="1" applyFill="1" applyBorder="1" applyAlignment="1">
      <alignment horizontal="center" vertical="center"/>
    </xf>
    <xf numFmtId="0" fontId="18" fillId="38" borderId="57" xfId="0" applyFont="1" applyFill="1" applyBorder="1" applyAlignment="1">
      <alignment horizontal="center" vertical="center"/>
    </xf>
    <xf numFmtId="0" fontId="18" fillId="38" borderId="5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3" fontId="13" fillId="33" borderId="45" xfId="0" applyNumberFormat="1" applyFont="1" applyFill="1" applyBorder="1" applyAlignment="1">
      <alignment horizontal="center" vertical="center"/>
    </xf>
    <xf numFmtId="3" fontId="13" fillId="33" borderId="46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13" fillId="33" borderId="46" xfId="0" applyFont="1" applyFill="1" applyBorder="1" applyAlignment="1">
      <alignment horizontal="left" vertical="center"/>
    </xf>
    <xf numFmtId="3" fontId="13" fillId="36" borderId="60" xfId="0" applyNumberFormat="1" applyFont="1" applyFill="1" applyBorder="1" applyAlignment="1">
      <alignment horizontal="right" vertical="center"/>
    </xf>
    <xf numFmtId="3" fontId="13" fillId="36" borderId="61" xfId="0" applyNumberFormat="1" applyFont="1" applyFill="1" applyBorder="1" applyAlignment="1">
      <alignment horizontal="right" vertical="center"/>
    </xf>
    <xf numFmtId="0" fontId="18" fillId="38" borderId="62" xfId="0" applyFont="1" applyFill="1" applyBorder="1" applyAlignment="1">
      <alignment horizontal="center" vertical="center"/>
    </xf>
    <xf numFmtId="0" fontId="18" fillId="38" borderId="45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3" fontId="13" fillId="36" borderId="63" xfId="0" applyNumberFormat="1" applyFont="1" applyFill="1" applyBorder="1" applyAlignment="1">
      <alignment horizontal="right" vertical="center"/>
    </xf>
    <xf numFmtId="3" fontId="13" fillId="36" borderId="64" xfId="0" applyNumberFormat="1" applyFont="1" applyFill="1" applyBorder="1" applyAlignment="1">
      <alignment horizontal="right" vertical="center"/>
    </xf>
    <xf numFmtId="0" fontId="13" fillId="36" borderId="60" xfId="0" applyFont="1" applyFill="1" applyBorder="1" applyAlignment="1">
      <alignment horizontal="left" vertical="center" wrapText="1"/>
    </xf>
    <xf numFmtId="0" fontId="13" fillId="36" borderId="61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1" borderId="60" xfId="0" applyFont="1" applyFill="1" applyBorder="1" applyAlignment="1">
      <alignment horizontal="right" wrapText="1"/>
    </xf>
    <xf numFmtId="0" fontId="4" fillId="1" borderId="25" xfId="0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horizontal="center"/>
    </xf>
    <xf numFmtId="0" fontId="72" fillId="37" borderId="44" xfId="0" applyNumberFormat="1" applyFont="1" applyFill="1" applyBorder="1" applyAlignment="1">
      <alignment horizontal="center" vertical="center" wrapText="1"/>
    </xf>
    <xf numFmtId="0" fontId="72" fillId="37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2955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286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19050</xdr:rowOff>
    </xdr:from>
    <xdr:to>
      <xdr:col>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39052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45" t="s">
        <v>107</v>
      </c>
      <c r="B3" s="145"/>
      <c r="C3" s="145"/>
      <c r="D3" s="145"/>
      <c r="E3" s="145"/>
      <c r="F3" s="145"/>
      <c r="G3" s="145"/>
      <c r="H3" s="145"/>
    </row>
    <row r="4" spans="1:8" ht="12.75" customHeight="1">
      <c r="A4" s="145" t="s">
        <v>35</v>
      </c>
      <c r="B4" s="145"/>
      <c r="C4" s="145"/>
      <c r="D4" s="145"/>
      <c r="E4" s="145"/>
      <c r="F4" s="145"/>
      <c r="G4" s="145"/>
      <c r="H4" s="145"/>
    </row>
    <row r="5" spans="1:8" ht="15">
      <c r="A5" s="12"/>
      <c r="B5" s="12"/>
      <c r="C5" s="12"/>
      <c r="D5" s="12"/>
      <c r="E5" s="12"/>
      <c r="F5" s="11"/>
      <c r="G5" s="11"/>
      <c r="H5" s="11"/>
    </row>
    <row r="6" spans="1:8" ht="25.5">
      <c r="A6" s="150" t="s">
        <v>49</v>
      </c>
      <c r="B6" s="151"/>
      <c r="C6" s="151"/>
      <c r="D6" s="151"/>
      <c r="E6" s="152"/>
      <c r="F6" s="13" t="s">
        <v>104</v>
      </c>
      <c r="G6" s="13" t="s">
        <v>85</v>
      </c>
      <c r="H6" s="13" t="s">
        <v>108</v>
      </c>
    </row>
    <row r="7" spans="1:8" ht="26.25" customHeight="1">
      <c r="A7" s="148" t="s">
        <v>36</v>
      </c>
      <c r="B7" s="148"/>
      <c r="C7" s="148"/>
      <c r="D7" s="148"/>
      <c r="E7" s="148"/>
      <c r="F7" s="25">
        <v>5840030</v>
      </c>
      <c r="G7" s="25">
        <v>5840030</v>
      </c>
      <c r="H7" s="25">
        <v>5840030</v>
      </c>
    </row>
    <row r="8" spans="1:8" ht="26.25" customHeight="1">
      <c r="A8" s="148" t="s">
        <v>37</v>
      </c>
      <c r="B8" s="148"/>
      <c r="C8" s="148"/>
      <c r="D8" s="148"/>
      <c r="E8" s="148"/>
      <c r="F8" s="25"/>
      <c r="G8" s="25"/>
      <c r="H8" s="25"/>
    </row>
    <row r="9" spans="1:8" ht="26.25" customHeight="1">
      <c r="A9" s="149" t="s">
        <v>38</v>
      </c>
      <c r="B9" s="149"/>
      <c r="C9" s="149"/>
      <c r="D9" s="149"/>
      <c r="E9" s="149"/>
      <c r="F9" s="25"/>
      <c r="G9" s="25"/>
      <c r="H9" s="25"/>
    </row>
    <row r="10" spans="1:8" ht="26.25" customHeight="1">
      <c r="A10" s="149" t="s">
        <v>39</v>
      </c>
      <c r="B10" s="149"/>
      <c r="C10" s="149"/>
      <c r="D10" s="149"/>
      <c r="E10" s="149"/>
      <c r="F10" s="25">
        <v>5840030</v>
      </c>
      <c r="G10" s="25">
        <v>5840030</v>
      </c>
      <c r="H10" s="25">
        <v>5840030</v>
      </c>
    </row>
    <row r="11" spans="1:8" ht="26.25" customHeight="1">
      <c r="A11" s="148" t="s">
        <v>40</v>
      </c>
      <c r="B11" s="148"/>
      <c r="C11" s="148"/>
      <c r="D11" s="148"/>
      <c r="E11" s="148"/>
      <c r="F11" s="25"/>
      <c r="G11" s="25"/>
      <c r="H11" s="25"/>
    </row>
    <row r="12" spans="1:8" ht="26.25" customHeight="1">
      <c r="A12" s="149" t="s">
        <v>41</v>
      </c>
      <c r="B12" s="149"/>
      <c r="C12" s="149"/>
      <c r="D12" s="149"/>
      <c r="E12" s="149"/>
      <c r="F12" s="25"/>
      <c r="G12" s="25"/>
      <c r="H12" s="25"/>
    </row>
    <row r="13" spans="1:8" ht="26.25" customHeight="1">
      <c r="A13" s="146" t="s">
        <v>42</v>
      </c>
      <c r="B13" s="146"/>
      <c r="C13" s="146"/>
      <c r="D13" s="146"/>
      <c r="E13" s="146"/>
      <c r="F13" s="26">
        <f>SUM(F7-F10)</f>
        <v>0</v>
      </c>
      <c r="G13" s="26">
        <f>SUM(G7-G10)</f>
        <v>0</v>
      </c>
      <c r="H13" s="26">
        <f>SUM(H7-H10)</f>
        <v>0</v>
      </c>
    </row>
    <row r="14" spans="1:8" ht="26.25" customHeight="1">
      <c r="A14" s="147"/>
      <c r="B14" s="147"/>
      <c r="C14" s="147"/>
      <c r="D14" s="147"/>
      <c r="E14" s="147"/>
      <c r="F14" s="147"/>
      <c r="G14" s="147"/>
      <c r="H14" s="147"/>
    </row>
    <row r="15" spans="1:8" ht="26.25" customHeight="1">
      <c r="A15" s="153" t="s">
        <v>50</v>
      </c>
      <c r="B15" s="154"/>
      <c r="C15" s="154"/>
      <c r="D15" s="154"/>
      <c r="E15" s="155"/>
      <c r="F15" s="13" t="s">
        <v>104</v>
      </c>
      <c r="G15" s="13" t="s">
        <v>85</v>
      </c>
      <c r="H15" s="13" t="s">
        <v>108</v>
      </c>
    </row>
    <row r="16" spans="1:8" ht="26.25" customHeight="1">
      <c r="A16" s="156" t="s">
        <v>47</v>
      </c>
      <c r="B16" s="157"/>
      <c r="C16" s="157"/>
      <c r="D16" s="157"/>
      <c r="E16" s="158"/>
      <c r="F16" s="29"/>
      <c r="G16" s="15"/>
      <c r="H16" s="15"/>
    </row>
    <row r="17" spans="1:8" s="32" customFormat="1" ht="26.25" customHeight="1">
      <c r="A17" s="159" t="s">
        <v>48</v>
      </c>
      <c r="B17" s="159"/>
      <c r="C17" s="159"/>
      <c r="D17" s="159"/>
      <c r="E17" s="159"/>
      <c r="F17" s="30"/>
      <c r="G17" s="31"/>
      <c r="H17" s="22"/>
    </row>
    <row r="18" spans="1:8" ht="26.25" customHeight="1">
      <c r="A18" s="147"/>
      <c r="B18" s="147"/>
      <c r="C18" s="147"/>
      <c r="D18" s="147"/>
      <c r="E18" s="147"/>
      <c r="F18" s="147"/>
      <c r="G18" s="147"/>
      <c r="H18" s="147"/>
    </row>
    <row r="19" spans="1:8" ht="26.25" customHeight="1">
      <c r="A19" s="150" t="s">
        <v>51</v>
      </c>
      <c r="B19" s="151"/>
      <c r="C19" s="151"/>
      <c r="D19" s="151"/>
      <c r="E19" s="152"/>
      <c r="F19" s="13" t="s">
        <v>104</v>
      </c>
      <c r="G19" s="13" t="s">
        <v>85</v>
      </c>
      <c r="H19" s="13" t="s">
        <v>108</v>
      </c>
    </row>
    <row r="20" spans="1:8" ht="26.25" customHeight="1">
      <c r="A20" s="148" t="s">
        <v>43</v>
      </c>
      <c r="B20" s="148"/>
      <c r="C20" s="148"/>
      <c r="D20" s="148"/>
      <c r="E20" s="148"/>
      <c r="F20" s="14"/>
      <c r="G20" s="14"/>
      <c r="H20" s="14"/>
    </row>
    <row r="21" spans="1:8" ht="26.25" customHeight="1">
      <c r="A21" s="148" t="s">
        <v>44</v>
      </c>
      <c r="B21" s="148"/>
      <c r="C21" s="148"/>
      <c r="D21" s="148"/>
      <c r="E21" s="148"/>
      <c r="F21" s="14"/>
      <c r="G21" s="14"/>
      <c r="H21" s="14"/>
    </row>
    <row r="22" spans="1:8" s="33" customFormat="1" ht="26.25" customHeight="1">
      <c r="A22" s="146" t="s">
        <v>45</v>
      </c>
      <c r="B22" s="146"/>
      <c r="C22" s="146"/>
      <c r="D22" s="146"/>
      <c r="E22" s="146"/>
      <c r="F22" s="31">
        <f>SUM(F20-F21)</f>
        <v>0</v>
      </c>
      <c r="G22" s="31"/>
      <c r="H22" s="31"/>
    </row>
    <row r="23" spans="1:8" s="21" customFormat="1" ht="26.25" customHeight="1">
      <c r="A23" s="16"/>
      <c r="B23" s="17"/>
      <c r="C23" s="18"/>
      <c r="D23" s="19"/>
      <c r="E23" s="17"/>
      <c r="F23" s="20"/>
      <c r="G23" s="20"/>
      <c r="H23" s="20"/>
    </row>
    <row r="24" spans="1:8" ht="26.25" customHeight="1">
      <c r="A24" s="148" t="s">
        <v>46</v>
      </c>
      <c r="B24" s="148"/>
      <c r="C24" s="148"/>
      <c r="D24" s="148"/>
      <c r="E24" s="148"/>
      <c r="F24" s="24">
        <f>SUM(F13,F17,F22)</f>
        <v>0</v>
      </c>
      <c r="G24" s="24">
        <f>SUM(G13,G17,G22)</f>
        <v>0</v>
      </c>
      <c r="H24" s="24">
        <f>SUM(H13,H17,H22)</f>
        <v>0</v>
      </c>
    </row>
  </sheetData>
  <sheetProtection/>
  <mergeCells count="20"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40">
      <selection activeCell="M11" sqref="M11"/>
    </sheetView>
  </sheetViews>
  <sheetFormatPr defaultColWidth="9.140625" defaultRowHeight="12.75"/>
  <cols>
    <col min="1" max="1" width="10.140625" style="1" customWidth="1"/>
    <col min="2" max="2" width="52.7109375" style="1" customWidth="1"/>
    <col min="3" max="3" width="15.140625" style="10" customWidth="1"/>
    <col min="4" max="14" width="15.140625" style="1" customWidth="1"/>
    <col min="15" max="15" width="16.7109375" style="1" hidden="1" customWidth="1"/>
    <col min="16" max="16" width="16.421875" style="1" hidden="1" customWidth="1"/>
    <col min="17" max="17" width="12.57421875" style="1" hidden="1" customWidth="1"/>
    <col min="18" max="16384" width="9.140625" style="1" customWidth="1"/>
  </cols>
  <sheetData>
    <row r="1" spans="1:17" ht="57" customHeight="1" thickBot="1">
      <c r="A1" s="160" t="s">
        <v>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2"/>
      <c r="P1" s="2"/>
      <c r="Q1" s="2"/>
    </row>
    <row r="2" spans="1:16" s="5" customFormat="1" ht="50.25" customHeight="1">
      <c r="A2" s="169" t="s">
        <v>31</v>
      </c>
      <c r="B2" s="171" t="s">
        <v>10</v>
      </c>
      <c r="C2" s="165" t="s">
        <v>104</v>
      </c>
      <c r="D2" s="163" t="s">
        <v>34</v>
      </c>
      <c r="E2" s="163" t="s">
        <v>4</v>
      </c>
      <c r="F2" s="163" t="s">
        <v>5</v>
      </c>
      <c r="G2" s="163" t="s">
        <v>6</v>
      </c>
      <c r="H2" s="163" t="s">
        <v>95</v>
      </c>
      <c r="I2" s="163" t="s">
        <v>9</v>
      </c>
      <c r="J2" s="163" t="s">
        <v>8</v>
      </c>
      <c r="K2" s="163" t="s">
        <v>7</v>
      </c>
      <c r="L2" s="163" t="s">
        <v>54</v>
      </c>
      <c r="M2" s="165" t="s">
        <v>89</v>
      </c>
      <c r="N2" s="173" t="s">
        <v>113</v>
      </c>
      <c r="O2" s="4" t="s">
        <v>11</v>
      </c>
      <c r="P2" s="4" t="s">
        <v>12</v>
      </c>
    </row>
    <row r="3" spans="1:16" s="5" customFormat="1" ht="50.25" customHeight="1" thickBot="1">
      <c r="A3" s="170"/>
      <c r="B3" s="172"/>
      <c r="C3" s="166"/>
      <c r="D3" s="164"/>
      <c r="E3" s="164"/>
      <c r="F3" s="164"/>
      <c r="G3" s="164"/>
      <c r="H3" s="164"/>
      <c r="I3" s="164"/>
      <c r="J3" s="164"/>
      <c r="K3" s="164"/>
      <c r="L3" s="164"/>
      <c r="M3" s="166"/>
      <c r="N3" s="174"/>
      <c r="O3" s="6"/>
      <c r="P3" s="6"/>
    </row>
    <row r="4" spans="1:16" s="5" customFormat="1" ht="38.25" customHeight="1">
      <c r="A4" s="47">
        <v>3</v>
      </c>
      <c r="B4" s="48" t="s">
        <v>81</v>
      </c>
      <c r="C4" s="49">
        <f aca="true" t="shared" si="0" ref="C4:C23">SUM(D4:L4)</f>
        <v>5840029.9</v>
      </c>
      <c r="D4" s="50">
        <f aca="true" t="shared" si="1" ref="D4:L4">SUM(D5+D17+D50)</f>
        <v>900169.8999999999</v>
      </c>
      <c r="E4" s="50">
        <f t="shared" si="1"/>
        <v>0</v>
      </c>
      <c r="F4" s="50">
        <f t="shared" si="1"/>
        <v>84900</v>
      </c>
      <c r="G4" s="50">
        <f t="shared" si="1"/>
        <v>76500</v>
      </c>
      <c r="H4" s="50">
        <f t="shared" si="1"/>
        <v>4778460</v>
      </c>
      <c r="I4" s="50">
        <f t="shared" si="1"/>
        <v>0</v>
      </c>
      <c r="J4" s="50">
        <f t="shared" si="1"/>
        <v>0</v>
      </c>
      <c r="K4" s="50">
        <f t="shared" si="1"/>
        <v>0</v>
      </c>
      <c r="L4" s="50">
        <f t="shared" si="1"/>
        <v>0</v>
      </c>
      <c r="M4" s="51">
        <v>5840030</v>
      </c>
      <c r="N4" s="51">
        <v>5840030</v>
      </c>
      <c r="O4" s="6"/>
      <c r="P4" s="6"/>
    </row>
    <row r="5" spans="1:17" s="60" customFormat="1" ht="24.75" customHeight="1">
      <c r="A5" s="53">
        <v>31</v>
      </c>
      <c r="B5" s="54" t="s">
        <v>15</v>
      </c>
      <c r="C5" s="55">
        <f t="shared" si="0"/>
        <v>5023199.5</v>
      </c>
      <c r="D5" s="56">
        <f>SUM(D6+D11+D13)</f>
        <v>322114.89999999997</v>
      </c>
      <c r="E5" s="56">
        <f>SUM(E6:E13)</f>
        <v>0</v>
      </c>
      <c r="F5" s="56">
        <f>SUM(F6:F13)</f>
        <v>0</v>
      </c>
      <c r="G5" s="56">
        <f>SUM(G6:G13)</f>
        <v>0</v>
      </c>
      <c r="H5" s="56">
        <f>SUM(H6+H11+H13)</f>
        <v>4701084.6</v>
      </c>
      <c r="I5" s="56">
        <f>SUM(I6:I13)</f>
        <v>0</v>
      </c>
      <c r="J5" s="56">
        <f>SUM(J6:J13)</f>
        <v>0</v>
      </c>
      <c r="K5" s="56">
        <f>SUM(K6:K13)</f>
        <v>0</v>
      </c>
      <c r="L5" s="56">
        <f>SUM(L6:L13)</f>
        <v>0</v>
      </c>
      <c r="M5" s="55"/>
      <c r="N5" s="57"/>
      <c r="O5" s="58">
        <f>SUM(O6:O13)</f>
        <v>0</v>
      </c>
      <c r="P5" s="59">
        <f>SUM(P6:P13)</f>
        <v>0</v>
      </c>
      <c r="Q5" s="60">
        <f>SUM(D5:K5)</f>
        <v>5023199.5</v>
      </c>
    </row>
    <row r="6" spans="1:16" s="78" customFormat="1" ht="19.5" customHeight="1">
      <c r="A6" s="74">
        <v>311</v>
      </c>
      <c r="B6" s="75" t="s">
        <v>78</v>
      </c>
      <c r="C6" s="76">
        <f t="shared" si="0"/>
        <v>4185458.7</v>
      </c>
      <c r="D6" s="76">
        <f aca="true" t="shared" si="2" ref="D6:L6">SUM(D7)</f>
        <v>261782.1</v>
      </c>
      <c r="E6" s="76">
        <f t="shared" si="2"/>
        <v>0</v>
      </c>
      <c r="F6" s="76">
        <f t="shared" si="2"/>
        <v>0</v>
      </c>
      <c r="G6" s="76">
        <f t="shared" si="2"/>
        <v>0</v>
      </c>
      <c r="H6" s="76">
        <f t="shared" si="2"/>
        <v>3923676.6</v>
      </c>
      <c r="I6" s="76">
        <f t="shared" si="2"/>
        <v>0</v>
      </c>
      <c r="J6" s="76">
        <f t="shared" si="2"/>
        <v>0</v>
      </c>
      <c r="K6" s="76">
        <f t="shared" si="2"/>
        <v>0</v>
      </c>
      <c r="L6" s="76">
        <f t="shared" si="2"/>
        <v>0</v>
      </c>
      <c r="M6" s="76"/>
      <c r="N6" s="77"/>
      <c r="O6" s="78">
        <v>0</v>
      </c>
      <c r="P6" s="78">
        <v>0</v>
      </c>
    </row>
    <row r="7" spans="1:17" s="38" customFormat="1" ht="14.25" customHeight="1">
      <c r="A7" s="41">
        <v>3111</v>
      </c>
      <c r="B7" s="23" t="s">
        <v>77</v>
      </c>
      <c r="C7" s="8">
        <f>SUM(D7:L7)</f>
        <v>4185458.7</v>
      </c>
      <c r="D7" s="35">
        <v>261782.1</v>
      </c>
      <c r="E7" s="35"/>
      <c r="F7" s="35"/>
      <c r="G7" s="35"/>
      <c r="H7" s="35">
        <v>3923676.6</v>
      </c>
      <c r="I7" s="35"/>
      <c r="J7" s="34"/>
      <c r="K7" s="34"/>
      <c r="L7" s="34"/>
      <c r="M7" s="34"/>
      <c r="N7" s="42"/>
      <c r="Q7" s="40"/>
    </row>
    <row r="8" spans="1:17" s="38" customFormat="1" ht="14.25" customHeight="1">
      <c r="A8" s="41">
        <v>3112</v>
      </c>
      <c r="B8" s="23" t="s">
        <v>96</v>
      </c>
      <c r="C8" s="8">
        <f>SUM(D8:L8)</f>
        <v>0</v>
      </c>
      <c r="D8" s="35"/>
      <c r="E8" s="35"/>
      <c r="F8" s="35"/>
      <c r="G8" s="35"/>
      <c r="H8" s="35"/>
      <c r="I8" s="35"/>
      <c r="J8" s="34"/>
      <c r="K8" s="34"/>
      <c r="L8" s="34"/>
      <c r="M8" s="34"/>
      <c r="N8" s="42"/>
      <c r="Q8" s="40"/>
    </row>
    <row r="9" spans="1:17" s="38" customFormat="1" ht="14.25" customHeight="1">
      <c r="A9" s="41">
        <v>3113</v>
      </c>
      <c r="B9" s="23" t="s">
        <v>97</v>
      </c>
      <c r="C9" s="8">
        <f>SUM(D9:L9)</f>
        <v>0</v>
      </c>
      <c r="D9" s="35"/>
      <c r="E9" s="35"/>
      <c r="F9" s="35"/>
      <c r="G9" s="35"/>
      <c r="H9" s="35"/>
      <c r="I9" s="35"/>
      <c r="J9" s="34"/>
      <c r="K9" s="34"/>
      <c r="L9" s="34"/>
      <c r="M9" s="34"/>
      <c r="N9" s="42"/>
      <c r="Q9" s="40"/>
    </row>
    <row r="10" spans="1:17" s="38" customFormat="1" ht="14.25" customHeight="1">
      <c r="A10" s="41">
        <v>3114</v>
      </c>
      <c r="B10" s="23" t="s">
        <v>98</v>
      </c>
      <c r="C10" s="8">
        <f>SUM(D10:L10)</f>
        <v>7762.7</v>
      </c>
      <c r="D10" s="35"/>
      <c r="E10" s="35"/>
      <c r="F10" s="35"/>
      <c r="G10" s="35"/>
      <c r="H10" s="35">
        <v>7762.7</v>
      </c>
      <c r="I10" s="35"/>
      <c r="J10" s="34"/>
      <c r="K10" s="34"/>
      <c r="L10" s="34"/>
      <c r="M10" s="34"/>
      <c r="N10" s="42"/>
      <c r="Q10" s="40"/>
    </row>
    <row r="11" spans="1:16" s="78" customFormat="1" ht="19.5" customHeight="1">
      <c r="A11" s="79">
        <v>312</v>
      </c>
      <c r="B11" s="75" t="s">
        <v>16</v>
      </c>
      <c r="C11" s="76">
        <f t="shared" si="0"/>
        <v>152500</v>
      </c>
      <c r="D11" s="76">
        <f aca="true" t="shared" si="3" ref="D11:L11">SUM(D12)</f>
        <v>8500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144000</v>
      </c>
      <c r="I11" s="76">
        <f t="shared" si="3"/>
        <v>0</v>
      </c>
      <c r="J11" s="76">
        <f t="shared" si="3"/>
        <v>0</v>
      </c>
      <c r="K11" s="76">
        <f t="shared" si="3"/>
        <v>0</v>
      </c>
      <c r="L11" s="76">
        <f t="shared" si="3"/>
        <v>0</v>
      </c>
      <c r="M11" s="76"/>
      <c r="N11" s="77"/>
      <c r="O11" s="78">
        <v>0</v>
      </c>
      <c r="P11" s="78">
        <v>0</v>
      </c>
    </row>
    <row r="12" spans="1:17" s="38" customFormat="1" ht="14.25" customHeight="1">
      <c r="A12" s="43">
        <v>3121</v>
      </c>
      <c r="B12" s="23" t="s">
        <v>105</v>
      </c>
      <c r="C12" s="8">
        <f t="shared" si="0"/>
        <v>152500</v>
      </c>
      <c r="D12" s="35">
        <v>8500</v>
      </c>
      <c r="E12" s="35"/>
      <c r="F12" s="35"/>
      <c r="G12" s="35"/>
      <c r="H12" s="35">
        <v>144000</v>
      </c>
      <c r="I12" s="35"/>
      <c r="J12" s="34"/>
      <c r="K12" s="34"/>
      <c r="L12" s="34"/>
      <c r="M12" s="34"/>
      <c r="N12" s="42"/>
      <c r="Q12" s="40"/>
    </row>
    <row r="13" spans="1:16" s="78" customFormat="1" ht="19.5" customHeight="1">
      <c r="A13" s="79">
        <v>313</v>
      </c>
      <c r="B13" s="75" t="s">
        <v>17</v>
      </c>
      <c r="C13" s="76">
        <f t="shared" si="0"/>
        <v>685240.8</v>
      </c>
      <c r="D13" s="76">
        <f aca="true" t="shared" si="4" ref="D13:L13">SUM(D14:D15)</f>
        <v>51832.8</v>
      </c>
      <c r="E13" s="76">
        <f t="shared" si="4"/>
        <v>0</v>
      </c>
      <c r="F13" s="76">
        <f t="shared" si="4"/>
        <v>0</v>
      </c>
      <c r="G13" s="76">
        <f t="shared" si="4"/>
        <v>0</v>
      </c>
      <c r="H13" s="76">
        <f t="shared" si="4"/>
        <v>633408</v>
      </c>
      <c r="I13" s="76">
        <f t="shared" si="4"/>
        <v>0</v>
      </c>
      <c r="J13" s="76">
        <f t="shared" si="4"/>
        <v>0</v>
      </c>
      <c r="K13" s="76">
        <f t="shared" si="4"/>
        <v>0</v>
      </c>
      <c r="L13" s="76">
        <f t="shared" si="4"/>
        <v>0</v>
      </c>
      <c r="M13" s="76"/>
      <c r="N13" s="77"/>
      <c r="O13" s="78">
        <v>0</v>
      </c>
      <c r="P13" s="78">
        <v>0</v>
      </c>
    </row>
    <row r="14" spans="1:17" s="38" customFormat="1" ht="14.25" customHeight="1">
      <c r="A14" s="41">
        <v>3131</v>
      </c>
      <c r="B14" s="23" t="s">
        <v>100</v>
      </c>
      <c r="C14" s="8">
        <f t="shared" si="0"/>
        <v>0</v>
      </c>
      <c r="D14" s="35"/>
      <c r="E14" s="35"/>
      <c r="F14" s="35"/>
      <c r="G14" s="35"/>
      <c r="H14" s="35"/>
      <c r="I14" s="35"/>
      <c r="J14" s="34"/>
      <c r="K14" s="34"/>
      <c r="L14" s="34"/>
      <c r="M14" s="34"/>
      <c r="N14" s="42"/>
      <c r="Q14" s="40"/>
    </row>
    <row r="15" spans="1:17" s="38" customFormat="1" ht="14.25" customHeight="1">
      <c r="A15" s="43">
        <v>3132</v>
      </c>
      <c r="B15" s="23" t="s">
        <v>99</v>
      </c>
      <c r="C15" s="8">
        <f t="shared" si="0"/>
        <v>685240.8</v>
      </c>
      <c r="D15" s="35">
        <v>51832.8</v>
      </c>
      <c r="E15" s="35"/>
      <c r="F15" s="35"/>
      <c r="G15" s="35"/>
      <c r="H15" s="35">
        <v>633408</v>
      </c>
      <c r="I15" s="35"/>
      <c r="J15" s="34"/>
      <c r="K15" s="34"/>
      <c r="L15" s="34"/>
      <c r="M15" s="34"/>
      <c r="N15" s="42"/>
      <c r="Q15" s="40"/>
    </row>
    <row r="16" spans="1:17" s="38" customFormat="1" ht="14.25" customHeight="1">
      <c r="A16" s="43">
        <v>3133</v>
      </c>
      <c r="B16" s="23" t="s">
        <v>101</v>
      </c>
      <c r="C16" s="8">
        <f t="shared" si="0"/>
        <v>0</v>
      </c>
      <c r="D16" s="35"/>
      <c r="E16" s="35"/>
      <c r="F16" s="35"/>
      <c r="G16" s="35"/>
      <c r="H16" s="35"/>
      <c r="I16" s="35"/>
      <c r="J16" s="34"/>
      <c r="K16" s="34"/>
      <c r="L16" s="34"/>
      <c r="M16" s="34"/>
      <c r="N16" s="42"/>
      <c r="Q16" s="40"/>
    </row>
    <row r="17" spans="1:17" s="60" customFormat="1" ht="24.75" customHeight="1">
      <c r="A17" s="61">
        <v>32</v>
      </c>
      <c r="B17" s="62" t="s">
        <v>18</v>
      </c>
      <c r="C17" s="55">
        <f t="shared" si="0"/>
        <v>816830.4</v>
      </c>
      <c r="D17" s="97">
        <f>SUM(D18+D23+D32+D42+D44)</f>
        <v>578055</v>
      </c>
      <c r="E17" s="97">
        <f>SUM(E18+E23+E32+E42+E44)</f>
        <v>0</v>
      </c>
      <c r="F17" s="97">
        <f>SUM(F18+F23+F32+F42+F44)</f>
        <v>84900</v>
      </c>
      <c r="G17" s="97">
        <f>SUM(G18+G23+G32+G42+G44)</f>
        <v>76500</v>
      </c>
      <c r="H17" s="97">
        <f>SUM(H18+H23+H32+H42+H44)</f>
        <v>77375.4</v>
      </c>
      <c r="I17" s="97">
        <f>SUM(I18:I44)</f>
        <v>0</v>
      </c>
      <c r="J17" s="63">
        <f>SUM(J18:J44)</f>
        <v>0</v>
      </c>
      <c r="K17" s="63">
        <f>SUM(K18:K44)</f>
        <v>0</v>
      </c>
      <c r="L17" s="63">
        <f>SUM(L18:L44)</f>
        <v>0</v>
      </c>
      <c r="M17" s="63"/>
      <c r="N17" s="64"/>
      <c r="O17" s="60">
        <v>0</v>
      </c>
      <c r="P17" s="60">
        <v>0</v>
      </c>
      <c r="Q17" s="60">
        <f>SUM(D17:K17)</f>
        <v>816830.4</v>
      </c>
    </row>
    <row r="18" spans="1:16" s="78" customFormat="1" ht="19.5" customHeight="1">
      <c r="A18" s="79">
        <v>321</v>
      </c>
      <c r="B18" s="75" t="s">
        <v>19</v>
      </c>
      <c r="C18" s="76">
        <f t="shared" si="0"/>
        <v>99612</v>
      </c>
      <c r="D18" s="76">
        <f aca="true" t="shared" si="5" ref="D18:L18">SUM(D19:D22)</f>
        <v>31000</v>
      </c>
      <c r="E18" s="76">
        <f t="shared" si="5"/>
        <v>0</v>
      </c>
      <c r="F18" s="76">
        <f t="shared" si="5"/>
        <v>11400</v>
      </c>
      <c r="G18" s="80">
        <f t="shared" si="5"/>
        <v>0</v>
      </c>
      <c r="H18" s="80">
        <f t="shared" si="5"/>
        <v>57212</v>
      </c>
      <c r="I18" s="76">
        <f t="shared" si="5"/>
        <v>0</v>
      </c>
      <c r="J18" s="76">
        <f t="shared" si="5"/>
        <v>0</v>
      </c>
      <c r="K18" s="76">
        <f t="shared" si="5"/>
        <v>0</v>
      </c>
      <c r="L18" s="76">
        <f t="shared" si="5"/>
        <v>0</v>
      </c>
      <c r="M18" s="76"/>
      <c r="N18" s="77"/>
      <c r="O18" s="78">
        <v>0</v>
      </c>
      <c r="P18" s="78">
        <v>0</v>
      </c>
    </row>
    <row r="19" spans="1:17" ht="12.75" customHeight="1">
      <c r="A19" s="44">
        <v>3211</v>
      </c>
      <c r="B19" s="7" t="s">
        <v>90</v>
      </c>
      <c r="C19" s="8">
        <f t="shared" si="0"/>
        <v>36400</v>
      </c>
      <c r="D19" s="98">
        <v>25000</v>
      </c>
      <c r="E19" s="99"/>
      <c r="F19" s="98">
        <v>11400</v>
      </c>
      <c r="G19" s="35"/>
      <c r="H19" s="35"/>
      <c r="I19" s="98"/>
      <c r="J19" s="8"/>
      <c r="K19" s="8"/>
      <c r="L19" s="8"/>
      <c r="M19" s="8"/>
      <c r="N19" s="45"/>
      <c r="Q19" s="3"/>
    </row>
    <row r="20" spans="1:17" ht="12.75" customHeight="1">
      <c r="A20" s="44">
        <v>3212</v>
      </c>
      <c r="B20" s="7" t="s">
        <v>102</v>
      </c>
      <c r="C20" s="8">
        <f t="shared" si="0"/>
        <v>57212</v>
      </c>
      <c r="D20" s="98"/>
      <c r="E20" s="99"/>
      <c r="F20" s="98"/>
      <c r="G20" s="35"/>
      <c r="H20" s="35">
        <v>57212</v>
      </c>
      <c r="I20" s="98"/>
      <c r="J20" s="8"/>
      <c r="K20" s="8"/>
      <c r="L20" s="8"/>
      <c r="M20" s="8"/>
      <c r="N20" s="45"/>
      <c r="Q20" s="3"/>
    </row>
    <row r="21" spans="1:17" ht="12.75" customHeight="1">
      <c r="A21" s="44">
        <v>3213</v>
      </c>
      <c r="B21" s="7" t="s">
        <v>20</v>
      </c>
      <c r="C21" s="8">
        <f t="shared" si="0"/>
        <v>5000</v>
      </c>
      <c r="D21" s="98">
        <v>5000</v>
      </c>
      <c r="E21" s="99"/>
      <c r="F21" s="98"/>
      <c r="G21" s="35"/>
      <c r="H21" s="35"/>
      <c r="I21" s="98"/>
      <c r="J21" s="8"/>
      <c r="K21" s="8"/>
      <c r="L21" s="8"/>
      <c r="M21" s="8"/>
      <c r="N21" s="45"/>
      <c r="Q21" s="3"/>
    </row>
    <row r="22" spans="1:17" ht="12.75" customHeight="1">
      <c r="A22" s="44">
        <v>3214</v>
      </c>
      <c r="B22" s="7" t="s">
        <v>56</v>
      </c>
      <c r="C22" s="8">
        <f t="shared" si="0"/>
        <v>1000</v>
      </c>
      <c r="D22" s="98">
        <v>1000</v>
      </c>
      <c r="E22" s="99"/>
      <c r="F22" s="98"/>
      <c r="G22" s="35"/>
      <c r="H22" s="35"/>
      <c r="I22" s="98"/>
      <c r="J22" s="8"/>
      <c r="K22" s="8"/>
      <c r="L22" s="8"/>
      <c r="M22" s="8"/>
      <c r="N22" s="45"/>
      <c r="Q22" s="3"/>
    </row>
    <row r="23" spans="1:16" s="78" customFormat="1" ht="19.5" customHeight="1">
      <c r="A23" s="79">
        <v>322</v>
      </c>
      <c r="B23" s="75" t="s">
        <v>21</v>
      </c>
      <c r="C23" s="76">
        <f t="shared" si="0"/>
        <v>359055</v>
      </c>
      <c r="D23" s="76">
        <f aca="true" t="shared" si="6" ref="D23:L23">SUM(D24:D31)</f>
        <v>226055</v>
      </c>
      <c r="E23" s="76">
        <f t="shared" si="6"/>
        <v>0</v>
      </c>
      <c r="F23" s="76">
        <f t="shared" si="6"/>
        <v>60000</v>
      </c>
      <c r="G23" s="76">
        <f t="shared" si="6"/>
        <v>73000</v>
      </c>
      <c r="H23" s="76">
        <f t="shared" si="6"/>
        <v>0</v>
      </c>
      <c r="I23" s="76">
        <f t="shared" si="6"/>
        <v>0</v>
      </c>
      <c r="J23" s="76">
        <f t="shared" si="6"/>
        <v>0</v>
      </c>
      <c r="K23" s="76">
        <f t="shared" si="6"/>
        <v>0</v>
      </c>
      <c r="L23" s="76">
        <f t="shared" si="6"/>
        <v>0</v>
      </c>
      <c r="M23" s="76"/>
      <c r="N23" s="77"/>
      <c r="O23" s="78">
        <v>0</v>
      </c>
      <c r="P23" s="78">
        <v>0</v>
      </c>
    </row>
    <row r="24" spans="1:17" ht="14.25" customHeight="1">
      <c r="A24" s="43">
        <v>3221</v>
      </c>
      <c r="B24" s="23" t="s">
        <v>57</v>
      </c>
      <c r="C24" s="8">
        <f aca="true" t="shared" si="7" ref="C24:C49">SUM(D24:L24)</f>
        <v>41000</v>
      </c>
      <c r="D24" s="35">
        <v>41000</v>
      </c>
      <c r="E24" s="100"/>
      <c r="F24" s="35"/>
      <c r="G24" s="35"/>
      <c r="H24" s="35"/>
      <c r="I24" s="35"/>
      <c r="J24" s="34"/>
      <c r="K24" s="34"/>
      <c r="L24" s="34"/>
      <c r="M24" s="34"/>
      <c r="N24" s="42"/>
      <c r="Q24" s="3"/>
    </row>
    <row r="25" spans="1:17" ht="14.25" customHeight="1">
      <c r="A25" s="43">
        <v>3222</v>
      </c>
      <c r="B25" s="23" t="s">
        <v>80</v>
      </c>
      <c r="C25" s="8">
        <f t="shared" si="7"/>
        <v>60000</v>
      </c>
      <c r="D25" s="35"/>
      <c r="E25" s="100"/>
      <c r="F25" s="35">
        <v>60000</v>
      </c>
      <c r="G25" s="35"/>
      <c r="H25" s="35"/>
      <c r="I25" s="35"/>
      <c r="J25" s="34"/>
      <c r="K25" s="34"/>
      <c r="L25" s="34"/>
      <c r="M25" s="34"/>
      <c r="N25" s="42"/>
      <c r="Q25" s="3"/>
    </row>
    <row r="26" spans="1:17" ht="14.25" customHeight="1">
      <c r="A26" s="43">
        <v>3222</v>
      </c>
      <c r="B26" s="23" t="s">
        <v>79</v>
      </c>
      <c r="C26" s="8">
        <f t="shared" si="7"/>
        <v>53000</v>
      </c>
      <c r="D26" s="35"/>
      <c r="E26" s="100"/>
      <c r="F26" s="35"/>
      <c r="G26" s="35">
        <v>53000</v>
      </c>
      <c r="H26" s="35"/>
      <c r="I26" s="35"/>
      <c r="J26" s="34"/>
      <c r="K26" s="34"/>
      <c r="L26" s="34"/>
      <c r="M26" s="34"/>
      <c r="N26" s="42"/>
      <c r="Q26" s="3"/>
    </row>
    <row r="27" spans="1:17" ht="14.25" customHeight="1">
      <c r="A27" s="43">
        <v>3222</v>
      </c>
      <c r="B27" s="23" t="s">
        <v>94</v>
      </c>
      <c r="C27" s="8">
        <f t="shared" si="7"/>
        <v>20000</v>
      </c>
      <c r="D27" s="35"/>
      <c r="E27" s="100"/>
      <c r="F27" s="35"/>
      <c r="G27" s="35">
        <v>20000</v>
      </c>
      <c r="H27" s="35"/>
      <c r="I27" s="35"/>
      <c r="J27" s="34"/>
      <c r="K27" s="34"/>
      <c r="L27" s="34"/>
      <c r="M27" s="34"/>
      <c r="N27" s="42"/>
      <c r="Q27" s="3"/>
    </row>
    <row r="28" spans="1:17" ht="14.25" customHeight="1">
      <c r="A28" s="43">
        <v>3223</v>
      </c>
      <c r="B28" s="23" t="s">
        <v>58</v>
      </c>
      <c r="C28" s="8">
        <f t="shared" si="7"/>
        <v>169055</v>
      </c>
      <c r="D28" s="35">
        <v>169055</v>
      </c>
      <c r="E28" s="100"/>
      <c r="F28" s="35"/>
      <c r="G28" s="35"/>
      <c r="H28" s="35"/>
      <c r="I28" s="35"/>
      <c r="J28" s="34"/>
      <c r="K28" s="34"/>
      <c r="L28" s="34"/>
      <c r="M28" s="34"/>
      <c r="N28" s="42"/>
      <c r="Q28" s="3"/>
    </row>
    <row r="29" spans="1:17" ht="14.25" customHeight="1">
      <c r="A29" s="43">
        <v>3224</v>
      </c>
      <c r="B29" s="23" t="s">
        <v>59</v>
      </c>
      <c r="C29" s="8">
        <f t="shared" si="7"/>
        <v>9000</v>
      </c>
      <c r="D29" s="35">
        <v>9000</v>
      </c>
      <c r="E29" s="100"/>
      <c r="F29" s="35"/>
      <c r="G29" s="35"/>
      <c r="H29" s="35"/>
      <c r="I29" s="35"/>
      <c r="J29" s="34"/>
      <c r="K29" s="34"/>
      <c r="L29" s="34"/>
      <c r="M29" s="34"/>
      <c r="N29" s="42"/>
      <c r="Q29" s="3"/>
    </row>
    <row r="30" spans="1:17" ht="14.25" customHeight="1">
      <c r="A30" s="43">
        <v>3225</v>
      </c>
      <c r="B30" s="23" t="s">
        <v>60</v>
      </c>
      <c r="C30" s="8">
        <f t="shared" si="7"/>
        <v>5000</v>
      </c>
      <c r="D30" s="35">
        <v>5000</v>
      </c>
      <c r="E30" s="100"/>
      <c r="F30" s="35"/>
      <c r="G30" s="35"/>
      <c r="H30" s="35"/>
      <c r="I30" s="35"/>
      <c r="J30" s="34"/>
      <c r="K30" s="34"/>
      <c r="L30" s="34"/>
      <c r="M30" s="34"/>
      <c r="N30" s="42"/>
      <c r="Q30" s="3"/>
    </row>
    <row r="31" spans="1:17" ht="14.25" customHeight="1">
      <c r="A31" s="43">
        <v>3227</v>
      </c>
      <c r="B31" s="23" t="s">
        <v>61</v>
      </c>
      <c r="C31" s="8">
        <f>SUM(D31:L31)</f>
        <v>2000</v>
      </c>
      <c r="D31" s="35">
        <v>2000</v>
      </c>
      <c r="E31" s="100"/>
      <c r="F31" s="35"/>
      <c r="G31" s="35"/>
      <c r="H31" s="35"/>
      <c r="I31" s="35"/>
      <c r="J31" s="34"/>
      <c r="K31" s="34"/>
      <c r="L31" s="34"/>
      <c r="M31" s="34"/>
      <c r="N31" s="42"/>
      <c r="Q31" s="3"/>
    </row>
    <row r="32" spans="1:14" s="78" customFormat="1" ht="19.5" customHeight="1">
      <c r="A32" s="79">
        <v>323</v>
      </c>
      <c r="B32" s="75" t="s">
        <v>22</v>
      </c>
      <c r="C32" s="76">
        <f>SUM(D32:L32)</f>
        <v>312163.4</v>
      </c>
      <c r="D32" s="76">
        <f aca="true" t="shared" si="8" ref="D32:L32">SUM(D33:D41)</f>
        <v>305500</v>
      </c>
      <c r="E32" s="76">
        <f t="shared" si="8"/>
        <v>0</v>
      </c>
      <c r="F32" s="76">
        <f t="shared" si="8"/>
        <v>0</v>
      </c>
      <c r="G32" s="76">
        <f t="shared" si="8"/>
        <v>0</v>
      </c>
      <c r="H32" s="76">
        <f t="shared" si="8"/>
        <v>6663.4</v>
      </c>
      <c r="I32" s="76">
        <f t="shared" si="8"/>
        <v>0</v>
      </c>
      <c r="J32" s="76">
        <f t="shared" si="8"/>
        <v>0</v>
      </c>
      <c r="K32" s="76">
        <f t="shared" si="8"/>
        <v>0</v>
      </c>
      <c r="L32" s="76">
        <f t="shared" si="8"/>
        <v>0</v>
      </c>
      <c r="M32" s="76"/>
      <c r="N32" s="77"/>
    </row>
    <row r="33" spans="1:17" ht="14.25" customHeight="1">
      <c r="A33" s="43">
        <v>3231</v>
      </c>
      <c r="B33" s="23" t="s">
        <v>62</v>
      </c>
      <c r="C33" s="8">
        <f t="shared" si="7"/>
        <v>15500</v>
      </c>
      <c r="D33" s="35">
        <v>15500</v>
      </c>
      <c r="E33" s="100"/>
      <c r="F33" s="35"/>
      <c r="G33" s="35"/>
      <c r="H33" s="35"/>
      <c r="I33" s="35"/>
      <c r="J33" s="34"/>
      <c r="K33" s="34"/>
      <c r="L33" s="34"/>
      <c r="M33" s="34"/>
      <c r="N33" s="42"/>
      <c r="Q33" s="3"/>
    </row>
    <row r="34" spans="1:17" ht="14.25" customHeight="1">
      <c r="A34" s="43">
        <v>32319</v>
      </c>
      <c r="B34" s="23" t="s">
        <v>71</v>
      </c>
      <c r="C34" s="8">
        <f t="shared" si="7"/>
        <v>196000</v>
      </c>
      <c r="D34" s="35">
        <v>196000</v>
      </c>
      <c r="E34" s="100"/>
      <c r="F34" s="35"/>
      <c r="G34" s="35"/>
      <c r="H34" s="35"/>
      <c r="I34" s="35"/>
      <c r="J34" s="34"/>
      <c r="K34" s="34"/>
      <c r="L34" s="34"/>
      <c r="M34" s="34"/>
      <c r="N34" s="42"/>
      <c r="Q34" s="3"/>
    </row>
    <row r="35" spans="1:17" ht="14.25" customHeight="1">
      <c r="A35" s="43">
        <v>3232</v>
      </c>
      <c r="B35" s="23" t="s">
        <v>70</v>
      </c>
      <c r="C35" s="8">
        <f t="shared" si="7"/>
        <v>30000</v>
      </c>
      <c r="D35" s="35">
        <v>30000</v>
      </c>
      <c r="E35" s="100"/>
      <c r="F35" s="35"/>
      <c r="G35" s="35"/>
      <c r="H35" s="35"/>
      <c r="I35" s="35"/>
      <c r="J35" s="34"/>
      <c r="K35" s="34"/>
      <c r="L35" s="34"/>
      <c r="M35" s="34"/>
      <c r="N35" s="42"/>
      <c r="Q35" s="3"/>
    </row>
    <row r="36" spans="1:17" ht="14.25" customHeight="1">
      <c r="A36" s="43">
        <v>3233</v>
      </c>
      <c r="B36" s="23" t="s">
        <v>63</v>
      </c>
      <c r="C36" s="8">
        <f>SUM(D36:L36)</f>
        <v>0</v>
      </c>
      <c r="D36" s="35"/>
      <c r="E36" s="100"/>
      <c r="F36" s="35"/>
      <c r="G36" s="35"/>
      <c r="H36" s="35"/>
      <c r="I36" s="35"/>
      <c r="J36" s="34"/>
      <c r="K36" s="34"/>
      <c r="L36" s="34"/>
      <c r="M36" s="34"/>
      <c r="N36" s="42"/>
      <c r="Q36" s="3"/>
    </row>
    <row r="37" spans="1:17" ht="14.25" customHeight="1">
      <c r="A37" s="43">
        <v>3234</v>
      </c>
      <c r="B37" s="23" t="s">
        <v>64</v>
      </c>
      <c r="C37" s="8">
        <f t="shared" si="7"/>
        <v>40000</v>
      </c>
      <c r="D37" s="35">
        <v>40000</v>
      </c>
      <c r="E37" s="100"/>
      <c r="F37" s="35"/>
      <c r="G37" s="35"/>
      <c r="H37" s="35"/>
      <c r="I37" s="35"/>
      <c r="J37" s="34"/>
      <c r="K37" s="34"/>
      <c r="L37" s="34"/>
      <c r="M37" s="34"/>
      <c r="N37" s="42"/>
      <c r="Q37" s="3"/>
    </row>
    <row r="38" spans="1:17" ht="14.25" customHeight="1">
      <c r="A38" s="43">
        <v>3236</v>
      </c>
      <c r="B38" s="23" t="s">
        <v>65</v>
      </c>
      <c r="C38" s="8">
        <f t="shared" si="7"/>
        <v>9500</v>
      </c>
      <c r="D38" s="35">
        <v>9500</v>
      </c>
      <c r="E38" s="100"/>
      <c r="F38" s="35"/>
      <c r="G38" s="35"/>
      <c r="H38" s="35"/>
      <c r="I38" s="35"/>
      <c r="J38" s="34"/>
      <c r="K38" s="34"/>
      <c r="L38" s="34"/>
      <c r="M38" s="34"/>
      <c r="N38" s="42"/>
      <c r="Q38" s="3"/>
    </row>
    <row r="39" spans="1:17" ht="14.25" customHeight="1">
      <c r="A39" s="43">
        <v>3237</v>
      </c>
      <c r="B39" s="23" t="s">
        <v>23</v>
      </c>
      <c r="C39" s="8">
        <f t="shared" si="7"/>
        <v>8163.4</v>
      </c>
      <c r="D39" s="35">
        <v>1500</v>
      </c>
      <c r="E39" s="100"/>
      <c r="F39" s="35"/>
      <c r="G39" s="35"/>
      <c r="H39" s="35">
        <v>6663.4</v>
      </c>
      <c r="I39" s="35"/>
      <c r="J39" s="34"/>
      <c r="K39" s="34"/>
      <c r="L39" s="34"/>
      <c r="M39" s="34"/>
      <c r="N39" s="42"/>
      <c r="Q39" s="3"/>
    </row>
    <row r="40" spans="1:17" ht="14.25" customHeight="1">
      <c r="A40" s="43">
        <v>3238</v>
      </c>
      <c r="B40" s="23" t="s">
        <v>66</v>
      </c>
      <c r="C40" s="8">
        <f t="shared" si="7"/>
        <v>9000</v>
      </c>
      <c r="D40" s="35">
        <v>9000</v>
      </c>
      <c r="E40" s="100"/>
      <c r="F40" s="35"/>
      <c r="G40" s="35"/>
      <c r="H40" s="35"/>
      <c r="I40" s="35"/>
      <c r="J40" s="34"/>
      <c r="K40" s="34"/>
      <c r="L40" s="34"/>
      <c r="M40" s="34"/>
      <c r="N40" s="42"/>
      <c r="Q40" s="3"/>
    </row>
    <row r="41" spans="1:17" ht="14.25" customHeight="1">
      <c r="A41" s="43">
        <v>3239</v>
      </c>
      <c r="B41" s="23" t="s">
        <v>24</v>
      </c>
      <c r="C41" s="8">
        <f t="shared" si="7"/>
        <v>4000</v>
      </c>
      <c r="D41" s="35">
        <v>4000</v>
      </c>
      <c r="E41" s="100"/>
      <c r="F41" s="35"/>
      <c r="G41" s="35"/>
      <c r="H41" s="35"/>
      <c r="I41" s="35"/>
      <c r="J41" s="34"/>
      <c r="K41" s="34"/>
      <c r="L41" s="34"/>
      <c r="M41" s="34"/>
      <c r="N41" s="42"/>
      <c r="Q41" s="3"/>
    </row>
    <row r="42" spans="1:14" s="78" customFormat="1" ht="19.5" customHeight="1">
      <c r="A42" s="79">
        <v>324</v>
      </c>
      <c r="B42" s="75" t="s">
        <v>52</v>
      </c>
      <c r="C42" s="76">
        <f>SUM(D42:L42)</f>
        <v>0</v>
      </c>
      <c r="D42" s="76">
        <f aca="true" t="shared" si="9" ref="D42:L42">SUM(D43)</f>
        <v>0</v>
      </c>
      <c r="E42" s="76">
        <f t="shared" si="9"/>
        <v>0</v>
      </c>
      <c r="F42" s="76">
        <f t="shared" si="9"/>
        <v>0</v>
      </c>
      <c r="G42" s="76">
        <f t="shared" si="9"/>
        <v>0</v>
      </c>
      <c r="H42" s="76">
        <f t="shared" si="9"/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/>
      <c r="N42" s="77"/>
    </row>
    <row r="43" spans="1:17" ht="14.25" customHeight="1">
      <c r="A43" s="43">
        <v>32412</v>
      </c>
      <c r="B43" s="23" t="s">
        <v>76</v>
      </c>
      <c r="C43" s="8">
        <f t="shared" si="7"/>
        <v>0</v>
      </c>
      <c r="D43" s="35"/>
      <c r="E43" s="100"/>
      <c r="F43" s="35"/>
      <c r="G43" s="35"/>
      <c r="H43" s="35"/>
      <c r="I43" s="35"/>
      <c r="J43" s="34"/>
      <c r="K43" s="34"/>
      <c r="L43" s="34"/>
      <c r="M43" s="34"/>
      <c r="N43" s="42"/>
      <c r="Q43" s="3"/>
    </row>
    <row r="44" spans="1:14" s="78" customFormat="1" ht="19.5" customHeight="1">
      <c r="A44" s="79">
        <v>329</v>
      </c>
      <c r="B44" s="75" t="s">
        <v>25</v>
      </c>
      <c r="C44" s="76">
        <f>SUM(D44:L44)</f>
        <v>46000</v>
      </c>
      <c r="D44" s="76">
        <f aca="true" t="shared" si="10" ref="D44:L44">SUM(D45:D49)</f>
        <v>15500</v>
      </c>
      <c r="E44" s="76">
        <f t="shared" si="10"/>
        <v>0</v>
      </c>
      <c r="F44" s="76">
        <f t="shared" si="10"/>
        <v>13500</v>
      </c>
      <c r="G44" s="76">
        <f t="shared" si="10"/>
        <v>3500</v>
      </c>
      <c r="H44" s="76">
        <f t="shared" si="10"/>
        <v>13500</v>
      </c>
      <c r="I44" s="76">
        <f t="shared" si="10"/>
        <v>0</v>
      </c>
      <c r="J44" s="76">
        <f t="shared" si="10"/>
        <v>0</v>
      </c>
      <c r="K44" s="76">
        <f t="shared" si="10"/>
        <v>0</v>
      </c>
      <c r="L44" s="76">
        <f t="shared" si="10"/>
        <v>0</v>
      </c>
      <c r="M44" s="76"/>
      <c r="N44" s="77"/>
    </row>
    <row r="45" spans="1:17" ht="14.25" customHeight="1">
      <c r="A45" s="43">
        <v>3292</v>
      </c>
      <c r="B45" s="23" t="s">
        <v>67</v>
      </c>
      <c r="C45" s="8">
        <f t="shared" si="7"/>
        <v>5000</v>
      </c>
      <c r="D45" s="35">
        <v>5000</v>
      </c>
      <c r="E45" s="100"/>
      <c r="F45" s="35"/>
      <c r="G45" s="35"/>
      <c r="H45" s="35"/>
      <c r="I45" s="35"/>
      <c r="J45" s="34"/>
      <c r="K45" s="34"/>
      <c r="L45" s="34"/>
      <c r="M45" s="34"/>
      <c r="N45" s="42"/>
      <c r="Q45" s="3"/>
    </row>
    <row r="46" spans="1:17" ht="14.25" customHeight="1">
      <c r="A46" s="43">
        <v>3293</v>
      </c>
      <c r="B46" s="23" t="s">
        <v>68</v>
      </c>
      <c r="C46" s="8">
        <f t="shared" si="7"/>
        <v>4000</v>
      </c>
      <c r="D46" s="35">
        <v>4000</v>
      </c>
      <c r="E46" s="100"/>
      <c r="F46" s="35"/>
      <c r="G46" s="35"/>
      <c r="H46" s="35"/>
      <c r="I46" s="35"/>
      <c r="J46" s="34"/>
      <c r="K46" s="34"/>
      <c r="L46" s="34"/>
      <c r="M46" s="34"/>
      <c r="N46" s="42"/>
      <c r="Q46" s="3"/>
    </row>
    <row r="47" spans="1:17" ht="14.25" customHeight="1">
      <c r="A47" s="43">
        <v>3294</v>
      </c>
      <c r="B47" s="23" t="s">
        <v>69</v>
      </c>
      <c r="C47" s="8">
        <f t="shared" si="7"/>
        <v>1500</v>
      </c>
      <c r="D47" s="35">
        <v>1500</v>
      </c>
      <c r="E47" s="100"/>
      <c r="F47" s="35"/>
      <c r="G47" s="35"/>
      <c r="H47" s="35"/>
      <c r="I47" s="35"/>
      <c r="J47" s="34"/>
      <c r="K47" s="34"/>
      <c r="L47" s="34"/>
      <c r="M47" s="34"/>
      <c r="N47" s="42"/>
      <c r="Q47" s="3"/>
    </row>
    <row r="48" spans="1:17" ht="14.25" customHeight="1">
      <c r="A48" s="43">
        <v>3295</v>
      </c>
      <c r="B48" s="23" t="s">
        <v>103</v>
      </c>
      <c r="C48" s="8">
        <f t="shared" si="7"/>
        <v>13500</v>
      </c>
      <c r="D48" s="35"/>
      <c r="E48" s="100"/>
      <c r="F48" s="35"/>
      <c r="G48" s="35"/>
      <c r="H48" s="35">
        <v>13500</v>
      </c>
      <c r="I48" s="35"/>
      <c r="J48" s="34"/>
      <c r="K48" s="34"/>
      <c r="L48" s="34"/>
      <c r="M48" s="34"/>
      <c r="N48" s="42"/>
      <c r="Q48" s="3"/>
    </row>
    <row r="49" spans="1:17" ht="14.25" customHeight="1">
      <c r="A49" s="43">
        <v>3299</v>
      </c>
      <c r="B49" s="23" t="s">
        <v>25</v>
      </c>
      <c r="C49" s="8">
        <f t="shared" si="7"/>
        <v>22000</v>
      </c>
      <c r="D49" s="35">
        <v>5000</v>
      </c>
      <c r="E49" s="100"/>
      <c r="F49" s="35">
        <v>13500</v>
      </c>
      <c r="G49" s="35">
        <v>3500</v>
      </c>
      <c r="H49" s="35"/>
      <c r="I49" s="35"/>
      <c r="J49" s="34"/>
      <c r="K49" s="34"/>
      <c r="L49" s="34"/>
      <c r="M49" s="34"/>
      <c r="N49" s="42"/>
      <c r="Q49" s="3"/>
    </row>
    <row r="50" spans="1:17" s="60" customFormat="1" ht="24.75" customHeight="1">
      <c r="A50" s="61">
        <v>34</v>
      </c>
      <c r="B50" s="62" t="s">
        <v>26</v>
      </c>
      <c r="C50" s="55">
        <f>SUM(D50:L50)</f>
        <v>0</v>
      </c>
      <c r="D50" s="97">
        <f>SUM(D51)</f>
        <v>0</v>
      </c>
      <c r="E50" s="97">
        <f aca="true" t="shared" si="11" ref="E50:L50">SUM(E51)</f>
        <v>0</v>
      </c>
      <c r="F50" s="97">
        <f t="shared" si="11"/>
        <v>0</v>
      </c>
      <c r="G50" s="97">
        <f t="shared" si="11"/>
        <v>0</v>
      </c>
      <c r="H50" s="97">
        <f t="shared" si="11"/>
        <v>0</v>
      </c>
      <c r="I50" s="97">
        <f t="shared" si="11"/>
        <v>0</v>
      </c>
      <c r="J50" s="63">
        <f t="shared" si="11"/>
        <v>0</v>
      </c>
      <c r="K50" s="63">
        <f t="shared" si="11"/>
        <v>0</v>
      </c>
      <c r="L50" s="63">
        <f t="shared" si="11"/>
        <v>0</v>
      </c>
      <c r="M50" s="63">
        <v>0</v>
      </c>
      <c r="N50" s="64">
        <v>0</v>
      </c>
      <c r="Q50" s="60">
        <f>SUM(D50:K50)</f>
        <v>0</v>
      </c>
    </row>
    <row r="51" spans="1:14" s="78" customFormat="1" ht="19.5" customHeight="1">
      <c r="A51" s="79">
        <v>343</v>
      </c>
      <c r="B51" s="75" t="s">
        <v>27</v>
      </c>
      <c r="C51" s="76"/>
      <c r="D51" s="76"/>
      <c r="E51" s="81"/>
      <c r="F51" s="76"/>
      <c r="G51" s="76"/>
      <c r="H51" s="76"/>
      <c r="I51" s="76"/>
      <c r="J51" s="76"/>
      <c r="K51" s="76"/>
      <c r="L51" s="76"/>
      <c r="M51" s="76"/>
      <c r="N51" s="77"/>
    </row>
    <row r="52" spans="1:16" s="5" customFormat="1" ht="38.25" customHeight="1">
      <c r="A52" s="47">
        <v>4</v>
      </c>
      <c r="B52" s="48" t="s">
        <v>84</v>
      </c>
      <c r="C52" s="50">
        <f aca="true" t="shared" si="12" ref="C52:C61">SUM(D52:L52)</f>
        <v>33000</v>
      </c>
      <c r="D52" s="50">
        <f aca="true" t="shared" si="13" ref="D52:L52">SUM(D53+D55)</f>
        <v>33000</v>
      </c>
      <c r="E52" s="50">
        <f t="shared" si="13"/>
        <v>0</v>
      </c>
      <c r="F52" s="50">
        <f t="shared" si="13"/>
        <v>0</v>
      </c>
      <c r="G52" s="50">
        <f t="shared" si="13"/>
        <v>0</v>
      </c>
      <c r="H52" s="50">
        <f t="shared" si="13"/>
        <v>0</v>
      </c>
      <c r="I52" s="50">
        <f t="shared" si="13"/>
        <v>0</v>
      </c>
      <c r="J52" s="50">
        <f t="shared" si="13"/>
        <v>0</v>
      </c>
      <c r="K52" s="50">
        <f t="shared" si="13"/>
        <v>0</v>
      </c>
      <c r="L52" s="50">
        <f t="shared" si="13"/>
        <v>0</v>
      </c>
      <c r="M52" s="51">
        <v>33000</v>
      </c>
      <c r="N52" s="52">
        <v>33000</v>
      </c>
      <c r="O52" s="6"/>
      <c r="P52" s="6"/>
    </row>
    <row r="53" spans="1:17" s="67" customFormat="1" ht="24.75" customHeight="1">
      <c r="A53" s="65">
        <v>41</v>
      </c>
      <c r="B53" s="66" t="s">
        <v>28</v>
      </c>
      <c r="C53" s="55">
        <f t="shared" si="12"/>
        <v>0</v>
      </c>
      <c r="D53" s="97">
        <f>SUM(D54)</f>
        <v>0</v>
      </c>
      <c r="E53" s="97">
        <f aca="true" t="shared" si="14" ref="E53:L53">SUM(E54)</f>
        <v>0</v>
      </c>
      <c r="F53" s="97">
        <f t="shared" si="14"/>
        <v>0</v>
      </c>
      <c r="G53" s="97">
        <f t="shared" si="14"/>
        <v>0</v>
      </c>
      <c r="H53" s="97">
        <f t="shared" si="14"/>
        <v>0</v>
      </c>
      <c r="I53" s="97">
        <f t="shared" si="14"/>
        <v>0</v>
      </c>
      <c r="J53" s="63">
        <f>SUM(J54)</f>
        <v>0</v>
      </c>
      <c r="K53" s="63">
        <f t="shared" si="14"/>
        <v>0</v>
      </c>
      <c r="L53" s="63">
        <f t="shared" si="14"/>
        <v>0</v>
      </c>
      <c r="M53" s="63">
        <v>0</v>
      </c>
      <c r="N53" s="64">
        <v>0</v>
      </c>
      <c r="Q53" s="68">
        <f>SUM(D53:K53)</f>
        <v>0</v>
      </c>
    </row>
    <row r="54" spans="1:14" s="78" customFormat="1" ht="19.5" customHeight="1">
      <c r="A54" s="82">
        <v>412</v>
      </c>
      <c r="B54" s="83" t="s">
        <v>29</v>
      </c>
      <c r="C54" s="76">
        <f t="shared" si="12"/>
        <v>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</row>
    <row r="55" spans="1:17" s="67" customFormat="1" ht="24.75" customHeight="1">
      <c r="A55" s="53">
        <v>42</v>
      </c>
      <c r="B55" s="54" t="s">
        <v>87</v>
      </c>
      <c r="C55" s="55">
        <f t="shared" si="12"/>
        <v>33000</v>
      </c>
      <c r="D55" s="97">
        <f aca="true" t="shared" si="15" ref="D55:L55">SUM(D56+D60)</f>
        <v>33000</v>
      </c>
      <c r="E55" s="97">
        <f t="shared" si="15"/>
        <v>0</v>
      </c>
      <c r="F55" s="97">
        <f t="shared" si="15"/>
        <v>0</v>
      </c>
      <c r="G55" s="97">
        <f t="shared" si="15"/>
        <v>0</v>
      </c>
      <c r="H55" s="97">
        <f t="shared" si="15"/>
        <v>0</v>
      </c>
      <c r="I55" s="97">
        <f t="shared" si="15"/>
        <v>0</v>
      </c>
      <c r="J55" s="63">
        <f t="shared" si="15"/>
        <v>0</v>
      </c>
      <c r="K55" s="63">
        <f t="shared" si="15"/>
        <v>0</v>
      </c>
      <c r="L55" s="63">
        <f t="shared" si="15"/>
        <v>0</v>
      </c>
      <c r="M55" s="55"/>
      <c r="N55" s="57"/>
      <c r="Q55" s="68">
        <f>SUM(D55:K55)</f>
        <v>33000</v>
      </c>
    </row>
    <row r="56" spans="1:17" s="78" customFormat="1" ht="19.5" customHeight="1">
      <c r="A56" s="79">
        <v>422</v>
      </c>
      <c r="B56" s="75" t="s">
        <v>30</v>
      </c>
      <c r="C56" s="86">
        <f t="shared" si="12"/>
        <v>30000</v>
      </c>
      <c r="D56" s="76">
        <f aca="true" t="shared" si="16" ref="D56:L56">SUM(D57:D59)</f>
        <v>30000</v>
      </c>
      <c r="E56" s="76">
        <f t="shared" si="16"/>
        <v>0</v>
      </c>
      <c r="F56" s="76">
        <f t="shared" si="16"/>
        <v>0</v>
      </c>
      <c r="G56" s="76">
        <f t="shared" si="16"/>
        <v>0</v>
      </c>
      <c r="H56" s="76">
        <f t="shared" si="16"/>
        <v>0</v>
      </c>
      <c r="I56" s="76">
        <f t="shared" si="16"/>
        <v>0</v>
      </c>
      <c r="J56" s="76">
        <f t="shared" si="16"/>
        <v>0</v>
      </c>
      <c r="K56" s="76">
        <f t="shared" si="16"/>
        <v>0</v>
      </c>
      <c r="L56" s="76">
        <f t="shared" si="16"/>
        <v>0</v>
      </c>
      <c r="M56" s="87"/>
      <c r="N56" s="88"/>
      <c r="Q56" s="89"/>
    </row>
    <row r="57" spans="1:17" s="38" customFormat="1" ht="14.25" customHeight="1">
      <c r="A57" s="43">
        <v>4221</v>
      </c>
      <c r="B57" s="23" t="s">
        <v>72</v>
      </c>
      <c r="C57" s="8">
        <f t="shared" si="12"/>
        <v>30000</v>
      </c>
      <c r="D57" s="35">
        <v>30000</v>
      </c>
      <c r="E57" s="35"/>
      <c r="F57" s="101"/>
      <c r="G57" s="101"/>
      <c r="H57" s="101"/>
      <c r="I57" s="101"/>
      <c r="J57" s="36"/>
      <c r="K57" s="36"/>
      <c r="L57" s="36"/>
      <c r="M57" s="37"/>
      <c r="N57" s="46"/>
      <c r="Q57" s="39"/>
    </row>
    <row r="58" spans="1:17" s="38" customFormat="1" ht="14.25" customHeight="1">
      <c r="A58" s="43">
        <v>4223</v>
      </c>
      <c r="B58" s="23" t="s">
        <v>73</v>
      </c>
      <c r="C58" s="8">
        <f t="shared" si="12"/>
        <v>0</v>
      </c>
      <c r="D58" s="35"/>
      <c r="E58" s="35"/>
      <c r="F58" s="101"/>
      <c r="G58" s="101"/>
      <c r="H58" s="101"/>
      <c r="I58" s="101"/>
      <c r="J58" s="36"/>
      <c r="K58" s="36"/>
      <c r="L58" s="36"/>
      <c r="M58" s="37"/>
      <c r="N58" s="46"/>
      <c r="Q58" s="39"/>
    </row>
    <row r="59" spans="1:17" s="38" customFormat="1" ht="14.25" customHeight="1">
      <c r="A59" s="43">
        <v>4227</v>
      </c>
      <c r="B59" s="23" t="s">
        <v>74</v>
      </c>
      <c r="C59" s="8">
        <f t="shared" si="12"/>
        <v>0</v>
      </c>
      <c r="D59" s="35"/>
      <c r="E59" s="35"/>
      <c r="F59" s="101"/>
      <c r="G59" s="101"/>
      <c r="H59" s="101"/>
      <c r="I59" s="101"/>
      <c r="J59" s="36"/>
      <c r="K59" s="36"/>
      <c r="L59" s="36"/>
      <c r="M59" s="37"/>
      <c r="N59" s="46"/>
      <c r="Q59" s="39"/>
    </row>
    <row r="60" spans="1:14" s="78" customFormat="1" ht="19.5" customHeight="1">
      <c r="A60" s="79">
        <v>424</v>
      </c>
      <c r="B60" s="75" t="s">
        <v>55</v>
      </c>
      <c r="C60" s="86">
        <f t="shared" si="12"/>
        <v>3000</v>
      </c>
      <c r="D60" s="76">
        <f aca="true" t="shared" si="17" ref="D60:L60">SUM(D61)</f>
        <v>3000</v>
      </c>
      <c r="E60" s="76">
        <f t="shared" si="17"/>
        <v>0</v>
      </c>
      <c r="F60" s="76">
        <f t="shared" si="17"/>
        <v>0</v>
      </c>
      <c r="G60" s="76">
        <f t="shared" si="17"/>
        <v>0</v>
      </c>
      <c r="H60" s="76">
        <f t="shared" si="17"/>
        <v>0</v>
      </c>
      <c r="I60" s="76">
        <f t="shared" si="17"/>
        <v>0</v>
      </c>
      <c r="J60" s="76">
        <f t="shared" si="17"/>
        <v>0</v>
      </c>
      <c r="K60" s="76">
        <f t="shared" si="17"/>
        <v>0</v>
      </c>
      <c r="L60" s="76">
        <f t="shared" si="17"/>
        <v>0</v>
      </c>
      <c r="M60" s="76"/>
      <c r="N60" s="77"/>
    </row>
    <row r="61" spans="1:17" s="38" customFormat="1" ht="14.25" customHeight="1">
      <c r="A61" s="43">
        <v>4241</v>
      </c>
      <c r="B61" s="23" t="s">
        <v>75</v>
      </c>
      <c r="C61" s="8">
        <f t="shared" si="12"/>
        <v>3000</v>
      </c>
      <c r="D61" s="35">
        <v>3000</v>
      </c>
      <c r="E61" s="35"/>
      <c r="F61" s="101"/>
      <c r="G61" s="101"/>
      <c r="H61" s="101"/>
      <c r="I61" s="101"/>
      <c r="J61" s="36"/>
      <c r="K61" s="36"/>
      <c r="L61" s="36"/>
      <c r="M61" s="37"/>
      <c r="N61" s="46"/>
      <c r="Q61" s="39"/>
    </row>
    <row r="62" spans="1:17" s="9" customFormat="1" ht="36" customHeight="1">
      <c r="A62" s="175" t="s">
        <v>13</v>
      </c>
      <c r="B62" s="176"/>
      <c r="C62" s="69">
        <f aca="true" t="shared" si="18" ref="C62:N62">SUM(C5,C17,C50,C53,C55)</f>
        <v>5873029.9</v>
      </c>
      <c r="D62" s="69">
        <f t="shared" si="18"/>
        <v>933169.8999999999</v>
      </c>
      <c r="E62" s="69">
        <f t="shared" si="18"/>
        <v>0</v>
      </c>
      <c r="F62" s="69">
        <f t="shared" si="18"/>
        <v>84900</v>
      </c>
      <c r="G62" s="69">
        <f t="shared" si="18"/>
        <v>76500</v>
      </c>
      <c r="H62" s="69">
        <f t="shared" si="18"/>
        <v>4778460</v>
      </c>
      <c r="I62" s="69">
        <f t="shared" si="18"/>
        <v>0</v>
      </c>
      <c r="J62" s="69">
        <f t="shared" si="18"/>
        <v>0</v>
      </c>
      <c r="K62" s="69">
        <f t="shared" si="18"/>
        <v>0</v>
      </c>
      <c r="L62" s="69">
        <f t="shared" si="18"/>
        <v>0</v>
      </c>
      <c r="M62" s="69">
        <f t="shared" si="18"/>
        <v>0</v>
      </c>
      <c r="N62" s="70">
        <f t="shared" si="18"/>
        <v>0</v>
      </c>
      <c r="Q62" s="3"/>
    </row>
    <row r="63" spans="1:17" s="9" customFormat="1" ht="36" customHeight="1" thickBot="1">
      <c r="A63" s="167" t="s">
        <v>82</v>
      </c>
      <c r="B63" s="168"/>
      <c r="C63" s="71">
        <f>SUM(D63:L63)</f>
        <v>5873029.9</v>
      </c>
      <c r="D63" s="71">
        <f>SUM(D4+D52)</f>
        <v>933169.8999999999</v>
      </c>
      <c r="E63" s="71">
        <f aca="true" t="shared" si="19" ref="E63:N63">SUM(E4+E52)</f>
        <v>0</v>
      </c>
      <c r="F63" s="71">
        <f t="shared" si="19"/>
        <v>84900</v>
      </c>
      <c r="G63" s="71">
        <f t="shared" si="19"/>
        <v>76500</v>
      </c>
      <c r="H63" s="71">
        <f t="shared" si="19"/>
        <v>4778460</v>
      </c>
      <c r="I63" s="71">
        <f t="shared" si="19"/>
        <v>0</v>
      </c>
      <c r="J63" s="71">
        <f t="shared" si="19"/>
        <v>0</v>
      </c>
      <c r="K63" s="71">
        <f t="shared" si="19"/>
        <v>0</v>
      </c>
      <c r="L63" s="71">
        <f t="shared" si="19"/>
        <v>0</v>
      </c>
      <c r="M63" s="71">
        <f>SUM(M4+M52)</f>
        <v>5873030</v>
      </c>
      <c r="N63" s="71">
        <f t="shared" si="19"/>
        <v>5873030</v>
      </c>
      <c r="Q63" s="3"/>
    </row>
    <row r="68" spans="1:14" ht="20.25">
      <c r="A68" s="124"/>
      <c r="B68" s="124" t="s">
        <v>106</v>
      </c>
      <c r="C68" s="122"/>
      <c r="D68" s="122"/>
      <c r="E68" s="122"/>
      <c r="F68" s="122"/>
      <c r="G68" s="123" t="s">
        <v>114</v>
      </c>
      <c r="H68" s="122"/>
      <c r="I68" s="122"/>
      <c r="J68" s="138"/>
      <c r="K68" s="125"/>
      <c r="L68" s="123" t="s">
        <v>91</v>
      </c>
      <c r="M68" s="122"/>
      <c r="N68" s="122"/>
    </row>
    <row r="69" spans="1:14" ht="30" customHeight="1">
      <c r="A69" s="118"/>
      <c r="B69" s="122"/>
      <c r="C69" s="122"/>
      <c r="D69" s="122"/>
      <c r="E69" s="124"/>
      <c r="F69" s="122"/>
      <c r="G69" s="122"/>
      <c r="H69" s="122"/>
      <c r="I69" s="122"/>
      <c r="J69" s="125"/>
      <c r="K69" s="125"/>
      <c r="L69" s="122"/>
      <c r="M69" s="122"/>
      <c r="N69" s="122"/>
    </row>
    <row r="70" spans="1:14" ht="20.25">
      <c r="A70" s="119"/>
      <c r="B70" s="122"/>
      <c r="C70" s="122"/>
      <c r="D70" s="122"/>
      <c r="E70" s="122"/>
      <c r="F70" s="122"/>
      <c r="G70" s="126"/>
      <c r="H70" s="126"/>
      <c r="I70" s="126"/>
      <c r="J70" s="125"/>
      <c r="K70" s="125"/>
      <c r="L70" s="126"/>
      <c r="M70" s="126"/>
      <c r="N70" s="126"/>
    </row>
    <row r="71" spans="1:14" s="127" customFormat="1" ht="20.25">
      <c r="A71" s="120"/>
      <c r="B71" s="125"/>
      <c r="C71" s="125"/>
      <c r="D71" s="125"/>
      <c r="E71" s="125"/>
      <c r="F71" s="125"/>
      <c r="G71" s="125"/>
      <c r="H71" s="139" t="s">
        <v>115</v>
      </c>
      <c r="I71" s="121"/>
      <c r="J71" s="121"/>
      <c r="K71" s="139"/>
      <c r="L71" s="121"/>
      <c r="M71" s="139" t="s">
        <v>92</v>
      </c>
      <c r="N71" s="121"/>
    </row>
  </sheetData>
  <sheetProtection/>
  <mergeCells count="17">
    <mergeCell ref="A63:B63"/>
    <mergeCell ref="M2:M3"/>
    <mergeCell ref="A2:A3"/>
    <mergeCell ref="B2:B3"/>
    <mergeCell ref="N2:N3"/>
    <mergeCell ref="A62:B62"/>
    <mergeCell ref="D2:D3"/>
    <mergeCell ref="A1:N1"/>
    <mergeCell ref="E2:E3"/>
    <mergeCell ref="F2:F3"/>
    <mergeCell ref="I2:I3"/>
    <mergeCell ref="J2:J3"/>
    <mergeCell ref="K2:K3"/>
    <mergeCell ref="G2:G3"/>
    <mergeCell ref="L2:L3"/>
    <mergeCell ref="H2:H3"/>
    <mergeCell ref="C2:C3"/>
  </mergeCells>
  <printOptions horizontalCentered="1"/>
  <pageMargins left="0.31496062992125984" right="0.31496062992125984" top="0.31496062992125984" bottom="0.31496062992125984" header="0.7086614173228347" footer="0.7086614173228347"/>
  <pageSetup fitToHeight="0" fitToWidth="1" horizontalDpi="600" verticalDpi="600" orientation="landscape" paperSize="9" scale="5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zoomScalePageLayoutView="0" workbookViewId="0" topLeftCell="A1">
      <selection activeCell="C15" sqref="C15"/>
    </sheetView>
  </sheetViews>
  <sheetFormatPr defaultColWidth="9.140625" defaultRowHeight="12.75"/>
  <cols>
    <col min="1" max="1" width="34.7109375" style="27" customWidth="1"/>
    <col min="2" max="2" width="18.421875" style="27" customWidth="1"/>
    <col min="3" max="10" width="18.00390625" style="27" customWidth="1"/>
    <col min="11" max="16384" width="9.140625" style="27" customWidth="1"/>
  </cols>
  <sheetData>
    <row r="1" spans="1:10" s="28" customFormat="1" ht="42.75" customHeight="1" thickBot="1">
      <c r="A1" s="160" t="s">
        <v>109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s="28" customFormat="1" ht="30" customHeight="1">
      <c r="A2" s="103" t="s">
        <v>2</v>
      </c>
      <c r="B2" s="192" t="s">
        <v>53</v>
      </c>
      <c r="C2" s="193"/>
      <c r="D2" s="193"/>
      <c r="E2" s="193"/>
      <c r="F2" s="193"/>
      <c r="G2" s="193"/>
      <c r="H2" s="193"/>
      <c r="I2" s="193"/>
      <c r="J2" s="194"/>
    </row>
    <row r="3" spans="1:10" s="28" customFormat="1" ht="30" customHeight="1">
      <c r="A3" s="104" t="s">
        <v>93</v>
      </c>
      <c r="B3" s="191" t="s">
        <v>3</v>
      </c>
      <c r="C3" s="178" t="s">
        <v>4</v>
      </c>
      <c r="D3" s="178" t="s">
        <v>5</v>
      </c>
      <c r="E3" s="178" t="s">
        <v>6</v>
      </c>
      <c r="F3" s="178" t="s">
        <v>95</v>
      </c>
      <c r="G3" s="178" t="s">
        <v>0</v>
      </c>
      <c r="H3" s="178" t="s">
        <v>8</v>
      </c>
      <c r="I3" s="178" t="s">
        <v>7</v>
      </c>
      <c r="J3" s="179" t="s">
        <v>86</v>
      </c>
    </row>
    <row r="4" spans="1:10" s="28" customFormat="1" ht="30" customHeight="1">
      <c r="A4" s="189" t="s">
        <v>32</v>
      </c>
      <c r="B4" s="178"/>
      <c r="C4" s="178"/>
      <c r="D4" s="178"/>
      <c r="E4" s="178"/>
      <c r="F4" s="178"/>
      <c r="G4" s="178"/>
      <c r="H4" s="178"/>
      <c r="I4" s="178"/>
      <c r="J4" s="180"/>
    </row>
    <row r="5" spans="1:10" s="28" customFormat="1" ht="30" customHeight="1">
      <c r="A5" s="190"/>
      <c r="B5" s="178"/>
      <c r="C5" s="178"/>
      <c r="D5" s="178"/>
      <c r="E5" s="178"/>
      <c r="F5" s="178"/>
      <c r="G5" s="178"/>
      <c r="H5" s="178"/>
      <c r="I5" s="178"/>
      <c r="J5" s="181"/>
    </row>
    <row r="6" spans="1:10" s="73" customFormat="1" ht="30" customHeight="1">
      <c r="A6" s="105">
        <v>63</v>
      </c>
      <c r="B6" s="106">
        <f aca="true" t="shared" si="0" ref="B6:I6">SUM(B7:B9)</f>
        <v>0</v>
      </c>
      <c r="C6" s="106">
        <f t="shared" si="0"/>
        <v>0</v>
      </c>
      <c r="D6" s="106">
        <f t="shared" si="0"/>
        <v>4000</v>
      </c>
      <c r="E6" s="106">
        <f t="shared" si="0"/>
        <v>76500</v>
      </c>
      <c r="F6" s="106">
        <f t="shared" si="0"/>
        <v>4778460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7">
        <f>SUM(B6:I6)</f>
        <v>4858960</v>
      </c>
    </row>
    <row r="7" spans="1:10" s="28" customFormat="1" ht="24.75" customHeight="1">
      <c r="A7" s="108">
        <v>63612</v>
      </c>
      <c r="B7" s="109"/>
      <c r="C7" s="134"/>
      <c r="D7" s="140">
        <v>4000</v>
      </c>
      <c r="E7" s="141"/>
      <c r="F7" s="110">
        <v>4778460</v>
      </c>
      <c r="G7" s="110"/>
      <c r="H7" s="110"/>
      <c r="I7" s="110"/>
      <c r="J7" s="182"/>
    </row>
    <row r="8" spans="1:10" s="28" customFormat="1" ht="24.75" customHeight="1">
      <c r="A8" s="108">
        <v>63613</v>
      </c>
      <c r="B8" s="109"/>
      <c r="C8" s="109"/>
      <c r="D8" s="141"/>
      <c r="E8" s="141">
        <v>3500</v>
      </c>
      <c r="F8" s="110"/>
      <c r="G8" s="110"/>
      <c r="H8" s="110"/>
      <c r="I8" s="110"/>
      <c r="J8" s="183"/>
    </row>
    <row r="9" spans="1:10" s="28" customFormat="1" ht="24.75" customHeight="1">
      <c r="A9" s="108">
        <v>63931</v>
      </c>
      <c r="B9" s="110"/>
      <c r="C9" s="110"/>
      <c r="D9" s="141"/>
      <c r="E9" s="141">
        <v>73000</v>
      </c>
      <c r="F9" s="110"/>
      <c r="G9" s="110"/>
      <c r="H9" s="110"/>
      <c r="I9" s="110"/>
      <c r="J9" s="184"/>
    </row>
    <row r="10" spans="1:10" s="73" customFormat="1" ht="30" customHeight="1">
      <c r="A10" s="105">
        <v>65</v>
      </c>
      <c r="B10" s="106">
        <f aca="true" t="shared" si="1" ref="B10:I10">SUM(B11:B13)</f>
        <v>0</v>
      </c>
      <c r="C10" s="106">
        <f t="shared" si="1"/>
        <v>0</v>
      </c>
      <c r="D10" s="106">
        <f t="shared" si="1"/>
        <v>69500</v>
      </c>
      <c r="E10" s="106">
        <f t="shared" si="1"/>
        <v>0</v>
      </c>
      <c r="F10" s="106">
        <f t="shared" si="1"/>
        <v>0</v>
      </c>
      <c r="G10" s="106">
        <f t="shared" si="1"/>
        <v>0</v>
      </c>
      <c r="H10" s="106">
        <f t="shared" si="1"/>
        <v>0</v>
      </c>
      <c r="I10" s="106">
        <f t="shared" si="1"/>
        <v>0</v>
      </c>
      <c r="J10" s="107">
        <f>SUM(B10:I10)</f>
        <v>69500</v>
      </c>
    </row>
    <row r="11" spans="1:10" s="28" customFormat="1" ht="24.75" customHeight="1">
      <c r="A11" s="111">
        <v>65264</v>
      </c>
      <c r="B11" s="112"/>
      <c r="C11" s="112"/>
      <c r="D11" s="142">
        <v>60000</v>
      </c>
      <c r="E11" s="112"/>
      <c r="F11" s="112"/>
      <c r="G11" s="112"/>
      <c r="H11" s="112"/>
      <c r="I11" s="112"/>
      <c r="J11" s="185"/>
    </row>
    <row r="12" spans="1:10" s="28" customFormat="1" ht="24.75" customHeight="1">
      <c r="A12" s="111">
        <v>65267</v>
      </c>
      <c r="B12" s="112"/>
      <c r="C12" s="112"/>
      <c r="D12" s="142">
        <v>2500</v>
      </c>
      <c r="E12" s="112"/>
      <c r="F12" s="112"/>
      <c r="G12" s="112"/>
      <c r="H12" s="112"/>
      <c r="I12" s="112"/>
      <c r="J12" s="186"/>
    </row>
    <row r="13" spans="1:10" s="28" customFormat="1" ht="24.75" customHeight="1">
      <c r="A13" s="111">
        <v>65269</v>
      </c>
      <c r="B13" s="112"/>
      <c r="C13" s="112"/>
      <c r="D13" s="142">
        <v>7000</v>
      </c>
      <c r="E13" s="112"/>
      <c r="F13" s="112"/>
      <c r="G13" s="112"/>
      <c r="H13" s="112"/>
      <c r="I13" s="112"/>
      <c r="J13" s="187"/>
    </row>
    <row r="14" spans="1:10" s="73" customFormat="1" ht="30" customHeight="1">
      <c r="A14" s="105">
        <v>66</v>
      </c>
      <c r="B14" s="106">
        <f>SUM(B16)</f>
        <v>0</v>
      </c>
      <c r="C14" s="106">
        <f>SUM(C15:C16)</f>
        <v>0</v>
      </c>
      <c r="D14" s="106">
        <f aca="true" t="shared" si="2" ref="D14:I14">SUM(D15:D16)</f>
        <v>11400</v>
      </c>
      <c r="E14" s="106">
        <f t="shared" si="2"/>
        <v>0</v>
      </c>
      <c r="F14" s="106">
        <f t="shared" si="2"/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7">
        <f>SUM(B14:I14)</f>
        <v>11400</v>
      </c>
    </row>
    <row r="15" spans="1:10" s="73" customFormat="1" ht="30" customHeight="1">
      <c r="A15" s="111">
        <v>66151</v>
      </c>
      <c r="B15" s="112"/>
      <c r="C15" s="142"/>
      <c r="D15" s="142"/>
      <c r="E15" s="112"/>
      <c r="F15" s="112"/>
      <c r="G15" s="112"/>
      <c r="H15" s="112"/>
      <c r="I15" s="112"/>
      <c r="J15" s="113"/>
    </row>
    <row r="16" spans="1:10" s="28" customFormat="1" ht="24.75" customHeight="1">
      <c r="A16" s="111">
        <v>6631</v>
      </c>
      <c r="B16" s="112"/>
      <c r="C16" s="142"/>
      <c r="D16" s="142">
        <v>11400</v>
      </c>
      <c r="E16" s="112"/>
      <c r="F16" s="112"/>
      <c r="G16" s="112"/>
      <c r="H16" s="112"/>
      <c r="I16" s="112"/>
      <c r="J16" s="113"/>
    </row>
    <row r="17" spans="1:10" s="73" customFormat="1" ht="30" customHeight="1">
      <c r="A17" s="105">
        <v>67</v>
      </c>
      <c r="B17" s="106">
        <f aca="true" t="shared" si="3" ref="B17:I17">SUM(B18:B19)</f>
        <v>933170</v>
      </c>
      <c r="C17" s="106">
        <f>SUM(C18:C19)</f>
        <v>0</v>
      </c>
      <c r="D17" s="106">
        <f>SUM(D18:D19)</f>
        <v>0</v>
      </c>
      <c r="E17" s="106">
        <f>SUM(E18:E19)</f>
        <v>0</v>
      </c>
      <c r="F17" s="106">
        <f t="shared" si="3"/>
        <v>0</v>
      </c>
      <c r="G17" s="106">
        <f t="shared" si="3"/>
        <v>0</v>
      </c>
      <c r="H17" s="106">
        <f t="shared" si="3"/>
        <v>0</v>
      </c>
      <c r="I17" s="106">
        <f t="shared" si="3"/>
        <v>0</v>
      </c>
      <c r="J17" s="107">
        <f>SUM(B17:I17)</f>
        <v>933170</v>
      </c>
    </row>
    <row r="18" spans="1:10" s="28" customFormat="1" ht="24.75" customHeight="1">
      <c r="A18" s="111">
        <v>671111</v>
      </c>
      <c r="B18" s="112">
        <v>900170</v>
      </c>
      <c r="C18" s="112"/>
      <c r="D18" s="112"/>
      <c r="E18" s="112"/>
      <c r="F18" s="112"/>
      <c r="G18" s="112"/>
      <c r="H18" s="112"/>
      <c r="I18" s="112"/>
      <c r="J18" s="185"/>
    </row>
    <row r="19" spans="1:10" s="28" customFormat="1" ht="24.75" customHeight="1">
      <c r="A19" s="111">
        <v>67121</v>
      </c>
      <c r="B19" s="112">
        <v>33000</v>
      </c>
      <c r="C19" s="112"/>
      <c r="D19" s="112"/>
      <c r="E19" s="112"/>
      <c r="F19" s="112"/>
      <c r="G19" s="112"/>
      <c r="H19" s="112"/>
      <c r="I19" s="112"/>
      <c r="J19" s="187"/>
    </row>
    <row r="20" spans="1:10" s="28" customFormat="1" ht="42.75" customHeight="1">
      <c r="A20" s="137" t="s">
        <v>116</v>
      </c>
      <c r="B20" s="135">
        <f aca="true" t="shared" si="4" ref="B20:J20">SUM(B6+B10+B14+B17)</f>
        <v>933170</v>
      </c>
      <c r="C20" s="135">
        <f>SUM(C6+C10+C14+C17)</f>
        <v>0</v>
      </c>
      <c r="D20" s="135">
        <f t="shared" si="4"/>
        <v>84900</v>
      </c>
      <c r="E20" s="135">
        <f t="shared" si="4"/>
        <v>76500</v>
      </c>
      <c r="F20" s="135">
        <f>SUM(F6+F10+F14+F17)</f>
        <v>4778460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6">
        <f t="shared" si="4"/>
        <v>5873030</v>
      </c>
    </row>
    <row r="21" spans="1:10" s="28" customFormat="1" ht="42.75" customHeight="1" thickBot="1">
      <c r="A21" s="114" t="s">
        <v>117</v>
      </c>
      <c r="B21" s="188">
        <f>SUM(B20:I20)</f>
        <v>5873030</v>
      </c>
      <c r="C21" s="188"/>
      <c r="D21" s="188"/>
      <c r="E21" s="188"/>
      <c r="F21" s="188"/>
      <c r="G21" s="188"/>
      <c r="H21" s="188"/>
      <c r="I21" s="188"/>
      <c r="J21" s="115">
        <f>SUM(J6+J10+J14+J17)</f>
        <v>5873030</v>
      </c>
    </row>
    <row r="22" spans="1:10" s="28" customFormat="1" ht="15.75" customHeight="1">
      <c r="A22" s="116"/>
      <c r="B22" s="117"/>
      <c r="C22" s="117"/>
      <c r="D22" s="117"/>
      <c r="E22" s="102"/>
      <c r="F22" s="102"/>
      <c r="G22" s="117"/>
      <c r="H22" s="117"/>
      <c r="I22" s="117"/>
      <c r="J22" s="117"/>
    </row>
    <row r="23" s="28" customFormat="1" ht="15.75"/>
    <row r="24" spans="1:14" s="1" customFormat="1" ht="20.25">
      <c r="A24" s="124" t="s">
        <v>106</v>
      </c>
      <c r="B24" s="122"/>
      <c r="C24" s="122"/>
      <c r="D24" s="122"/>
      <c r="E24" s="123" t="s">
        <v>114</v>
      </c>
      <c r="F24" s="122"/>
      <c r="G24" s="122"/>
      <c r="H24" s="123"/>
      <c r="I24" s="123" t="s">
        <v>91</v>
      </c>
      <c r="J24" s="122"/>
      <c r="K24" s="122"/>
      <c r="L24" s="122"/>
      <c r="M24" s="122"/>
      <c r="N24" s="122"/>
    </row>
    <row r="25" spans="1:14" s="1" customFormat="1" ht="30" customHeight="1">
      <c r="A25" s="118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s="1" customFormat="1" ht="20.25">
      <c r="A26" s="119"/>
      <c r="B26" s="122"/>
      <c r="C26" s="122"/>
      <c r="D26" s="122"/>
      <c r="E26" s="126"/>
      <c r="F26" s="126"/>
      <c r="G26" s="125"/>
      <c r="H26" s="125"/>
      <c r="I26" s="126"/>
      <c r="J26" s="126"/>
      <c r="K26" s="125"/>
      <c r="L26" s="125"/>
      <c r="M26" s="125"/>
      <c r="N26" s="125"/>
    </row>
    <row r="27" spans="1:14" s="127" customFormat="1" ht="20.25">
      <c r="A27" s="120"/>
      <c r="B27" s="125"/>
      <c r="C27" s="125"/>
      <c r="D27" s="125"/>
      <c r="E27" s="177" t="s">
        <v>115</v>
      </c>
      <c r="F27" s="177"/>
      <c r="G27" s="121"/>
      <c r="H27" s="121"/>
      <c r="I27" s="177" t="s">
        <v>92</v>
      </c>
      <c r="J27" s="177"/>
      <c r="K27" s="139"/>
      <c r="L27" s="121"/>
      <c r="M27" s="139"/>
      <c r="N27" s="121"/>
    </row>
    <row r="28" s="28" customFormat="1" ht="15.75"/>
    <row r="29" s="28" customFormat="1" ht="15.75"/>
    <row r="30" s="28" customFormat="1" ht="15.75"/>
    <row r="31" s="28" customFormat="1" ht="15.75"/>
    <row r="32" s="28" customFormat="1" ht="15.75"/>
    <row r="33" s="28" customFormat="1" ht="15.75"/>
    <row r="34" s="28" customFormat="1" ht="15.75"/>
    <row r="35" s="28" customFormat="1" ht="15.75"/>
    <row r="36" s="28" customFormat="1" ht="15.75"/>
    <row r="37" s="28" customFormat="1" ht="15.75"/>
    <row r="38" s="28" customFormat="1" ht="15.75"/>
    <row r="39" s="28" customFormat="1" ht="15.75"/>
    <row r="40" s="28" customFormat="1" ht="15.75"/>
    <row r="41" s="28" customFormat="1" ht="15.75"/>
    <row r="42" s="28" customFormat="1" ht="15.75"/>
    <row r="43" s="28" customFormat="1" ht="15.75"/>
    <row r="44" s="28" customFormat="1" ht="15.75"/>
    <row r="45" s="28" customFormat="1" ht="15.75"/>
    <row r="46" s="28" customFormat="1" ht="15.75"/>
    <row r="47" s="28" customFormat="1" ht="15.75"/>
    <row r="48" s="28" customFormat="1" ht="15.75"/>
    <row r="49" s="28" customFormat="1" ht="15.75"/>
    <row r="50" s="28" customFormat="1" ht="15.75"/>
    <row r="51" s="28" customFormat="1" ht="15.75"/>
    <row r="52" s="28" customFormat="1" ht="15.75"/>
    <row r="53" s="28" customFormat="1" ht="15.75"/>
    <row r="54" s="28" customFormat="1" ht="15.75"/>
    <row r="55" s="28" customFormat="1" ht="15.75"/>
    <row r="56" s="28" customFormat="1" ht="15.75"/>
  </sheetData>
  <sheetProtection/>
  <mergeCells count="18">
    <mergeCell ref="B21:I21"/>
    <mergeCell ref="A1:J1"/>
    <mergeCell ref="A4:A5"/>
    <mergeCell ref="B3:B5"/>
    <mergeCell ref="E3:E5"/>
    <mergeCell ref="C3:C5"/>
    <mergeCell ref="I3:I5"/>
    <mergeCell ref="B2:J2"/>
    <mergeCell ref="E27:F27"/>
    <mergeCell ref="I27:J27"/>
    <mergeCell ref="D3:D5"/>
    <mergeCell ref="H3:H5"/>
    <mergeCell ref="G3:G5"/>
    <mergeCell ref="F3:F5"/>
    <mergeCell ref="J3:J5"/>
    <mergeCell ref="J7:J9"/>
    <mergeCell ref="J11:J13"/>
    <mergeCell ref="J18:J19"/>
  </mergeCells>
  <printOptions horizontalCentered="1" verticalCentered="1"/>
  <pageMargins left="0.3937007874015748" right="0.3937007874015748" top="0.6692913385826772" bottom="0.6692913385826772" header="0.6692913385826772" footer="0.66929133858267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55" zoomScaleNormal="55" zoomScalePageLayoutView="0" workbookViewId="0" topLeftCell="A1">
      <selection activeCell="N21" sqref="N21"/>
    </sheetView>
  </sheetViews>
  <sheetFormatPr defaultColWidth="9.140625" defaultRowHeight="12.75"/>
  <cols>
    <col min="1" max="1" width="23.28125" style="27" customWidth="1"/>
    <col min="2" max="9" width="20.7109375" style="27" customWidth="1"/>
    <col min="10" max="10" width="8.140625" style="27" customWidth="1"/>
    <col min="11" max="16384" width="9.140625" style="27" customWidth="1"/>
  </cols>
  <sheetData>
    <row r="1" spans="1:9" s="28" customFormat="1" ht="48" customHeight="1" thickBot="1">
      <c r="A1" s="220" t="s">
        <v>109</v>
      </c>
      <c r="B1" s="221"/>
      <c r="C1" s="221"/>
      <c r="D1" s="221"/>
      <c r="E1" s="221"/>
      <c r="F1" s="221"/>
      <c r="G1" s="221"/>
      <c r="H1" s="221"/>
      <c r="I1" s="221"/>
    </row>
    <row r="2" spans="1:9" ht="30" customHeight="1" thickBot="1">
      <c r="A2" s="217" t="s">
        <v>33</v>
      </c>
      <c r="B2" s="206" t="s">
        <v>83</v>
      </c>
      <c r="C2" s="207"/>
      <c r="D2" s="207"/>
      <c r="E2" s="207"/>
      <c r="F2" s="207"/>
      <c r="G2" s="207"/>
      <c r="H2" s="207"/>
      <c r="I2" s="208"/>
    </row>
    <row r="3" spans="1:9" ht="30" customHeight="1">
      <c r="A3" s="218"/>
      <c r="B3" s="213" t="s">
        <v>3</v>
      </c>
      <c r="C3" s="197" t="s">
        <v>4</v>
      </c>
      <c r="D3" s="195" t="s">
        <v>5</v>
      </c>
      <c r="E3" s="195" t="s">
        <v>6</v>
      </c>
      <c r="F3" s="195" t="s">
        <v>95</v>
      </c>
      <c r="G3" s="195" t="s">
        <v>0</v>
      </c>
      <c r="H3" s="195" t="s">
        <v>8</v>
      </c>
      <c r="I3" s="215" t="s">
        <v>7</v>
      </c>
    </row>
    <row r="4" spans="1:9" ht="30" customHeight="1">
      <c r="A4" s="90" t="s">
        <v>32</v>
      </c>
      <c r="B4" s="214"/>
      <c r="C4" s="198"/>
      <c r="D4" s="196"/>
      <c r="E4" s="196"/>
      <c r="F4" s="196"/>
      <c r="G4" s="196"/>
      <c r="H4" s="196"/>
      <c r="I4" s="216"/>
    </row>
    <row r="5" spans="1:9" ht="24.75" customHeight="1">
      <c r="A5" s="91">
        <v>63</v>
      </c>
      <c r="B5" s="92">
        <v>0</v>
      </c>
      <c r="C5" s="93">
        <v>0</v>
      </c>
      <c r="D5" s="94">
        <v>4000</v>
      </c>
      <c r="E5" s="94">
        <v>76500</v>
      </c>
      <c r="F5" s="94">
        <v>4778460</v>
      </c>
      <c r="G5" s="94">
        <v>0</v>
      </c>
      <c r="H5" s="95">
        <v>0</v>
      </c>
      <c r="I5" s="96">
        <v>0</v>
      </c>
    </row>
    <row r="6" spans="1:9" ht="24.75" customHeight="1">
      <c r="A6" s="91">
        <v>65</v>
      </c>
      <c r="B6" s="92">
        <v>0</v>
      </c>
      <c r="C6" s="93">
        <v>0</v>
      </c>
      <c r="D6" s="94">
        <v>69500</v>
      </c>
      <c r="E6" s="94">
        <v>0</v>
      </c>
      <c r="F6" s="94">
        <v>0</v>
      </c>
      <c r="G6" s="94">
        <v>0</v>
      </c>
      <c r="H6" s="95">
        <v>0</v>
      </c>
      <c r="I6" s="96">
        <v>0</v>
      </c>
    </row>
    <row r="7" spans="1:9" ht="24.75" customHeight="1">
      <c r="A7" s="91">
        <v>66</v>
      </c>
      <c r="B7" s="92">
        <v>0</v>
      </c>
      <c r="C7" s="93">
        <v>0</v>
      </c>
      <c r="D7" s="94">
        <v>11400</v>
      </c>
      <c r="E7" s="94">
        <v>0</v>
      </c>
      <c r="F7" s="94">
        <v>0</v>
      </c>
      <c r="G7" s="94">
        <v>0</v>
      </c>
      <c r="H7" s="95">
        <v>0</v>
      </c>
      <c r="I7" s="96">
        <v>0</v>
      </c>
    </row>
    <row r="8" spans="1:9" ht="24.75" customHeight="1" thickBot="1">
      <c r="A8" s="91">
        <v>67</v>
      </c>
      <c r="B8" s="92">
        <v>933170</v>
      </c>
      <c r="C8" s="93">
        <v>0</v>
      </c>
      <c r="D8" s="94">
        <v>0</v>
      </c>
      <c r="E8" s="94">
        <v>0</v>
      </c>
      <c r="F8" s="94">
        <v>0</v>
      </c>
      <c r="G8" s="94">
        <v>0</v>
      </c>
      <c r="H8" s="95">
        <v>0</v>
      </c>
      <c r="I8" s="96">
        <v>0</v>
      </c>
    </row>
    <row r="9" spans="1:9" ht="19.5" customHeight="1">
      <c r="A9" s="211" t="s">
        <v>88</v>
      </c>
      <c r="B9" s="204">
        <f aca="true" t="shared" si="0" ref="B9:I9">SUM(B5:B8)</f>
        <v>933170</v>
      </c>
      <c r="C9" s="204">
        <f t="shared" si="0"/>
        <v>0</v>
      </c>
      <c r="D9" s="204">
        <f t="shared" si="0"/>
        <v>84900</v>
      </c>
      <c r="E9" s="204">
        <f t="shared" si="0"/>
        <v>76500</v>
      </c>
      <c r="F9" s="204">
        <f>SUM(F5:F8)</f>
        <v>4778460</v>
      </c>
      <c r="G9" s="204">
        <f t="shared" si="0"/>
        <v>0</v>
      </c>
      <c r="H9" s="204">
        <f t="shared" si="0"/>
        <v>0</v>
      </c>
      <c r="I9" s="209">
        <f t="shared" si="0"/>
        <v>0</v>
      </c>
    </row>
    <row r="10" spans="1:9" ht="19.5" customHeight="1" thickBot="1">
      <c r="A10" s="212"/>
      <c r="B10" s="205"/>
      <c r="C10" s="205"/>
      <c r="D10" s="205"/>
      <c r="E10" s="205"/>
      <c r="F10" s="205"/>
      <c r="G10" s="205"/>
      <c r="H10" s="205"/>
      <c r="I10" s="210"/>
    </row>
    <row r="11" spans="1:9" ht="30" customHeight="1" thickBot="1">
      <c r="A11" s="201" t="s">
        <v>111</v>
      </c>
      <c r="B11" s="202"/>
      <c r="C11" s="203"/>
      <c r="D11" s="199">
        <f>SUM(B9:I10)</f>
        <v>5873030</v>
      </c>
      <c r="E11" s="199"/>
      <c r="F11" s="199"/>
      <c r="G11" s="199"/>
      <c r="H11" s="199"/>
      <c r="I11" s="200"/>
    </row>
    <row r="12" spans="1:9" ht="30" customHeight="1" thickBot="1">
      <c r="A12" s="217" t="s">
        <v>33</v>
      </c>
      <c r="B12" s="206" t="s">
        <v>110</v>
      </c>
      <c r="C12" s="207"/>
      <c r="D12" s="207"/>
      <c r="E12" s="207"/>
      <c r="F12" s="207"/>
      <c r="G12" s="207"/>
      <c r="H12" s="207"/>
      <c r="I12" s="208"/>
    </row>
    <row r="13" spans="1:9" ht="30" customHeight="1">
      <c r="A13" s="218"/>
      <c r="B13" s="213" t="s">
        <v>3</v>
      </c>
      <c r="C13" s="197" t="s">
        <v>4</v>
      </c>
      <c r="D13" s="195" t="s">
        <v>5</v>
      </c>
      <c r="E13" s="195" t="s">
        <v>6</v>
      </c>
      <c r="F13" s="132"/>
      <c r="G13" s="195" t="s">
        <v>0</v>
      </c>
      <c r="H13" s="195" t="s">
        <v>8</v>
      </c>
      <c r="I13" s="215" t="s">
        <v>7</v>
      </c>
    </row>
    <row r="14" spans="1:9" s="28" customFormat="1" ht="30" customHeight="1">
      <c r="A14" s="90" t="s">
        <v>32</v>
      </c>
      <c r="B14" s="214"/>
      <c r="C14" s="198"/>
      <c r="D14" s="196"/>
      <c r="E14" s="196"/>
      <c r="F14" s="133"/>
      <c r="G14" s="196"/>
      <c r="H14" s="196"/>
      <c r="I14" s="216"/>
    </row>
    <row r="15" spans="1:9" s="28" customFormat="1" ht="24.75" customHeight="1">
      <c r="A15" s="91">
        <v>63</v>
      </c>
      <c r="B15" s="92">
        <v>0</v>
      </c>
      <c r="C15" s="93">
        <v>0</v>
      </c>
      <c r="D15" s="94">
        <v>4000</v>
      </c>
      <c r="E15" s="94">
        <v>76500</v>
      </c>
      <c r="F15" s="94">
        <v>4778460</v>
      </c>
      <c r="G15" s="94">
        <v>0</v>
      </c>
      <c r="H15" s="95">
        <v>0</v>
      </c>
      <c r="I15" s="96">
        <v>0</v>
      </c>
    </row>
    <row r="16" spans="1:9" s="28" customFormat="1" ht="24.75" customHeight="1">
      <c r="A16" s="91">
        <v>65</v>
      </c>
      <c r="B16" s="92">
        <v>0</v>
      </c>
      <c r="C16" s="93">
        <v>0</v>
      </c>
      <c r="D16" s="94">
        <v>69500</v>
      </c>
      <c r="E16" s="94">
        <v>0</v>
      </c>
      <c r="F16" s="94">
        <v>0</v>
      </c>
      <c r="G16" s="94">
        <v>0</v>
      </c>
      <c r="H16" s="95">
        <v>0</v>
      </c>
      <c r="I16" s="96">
        <v>0</v>
      </c>
    </row>
    <row r="17" spans="1:9" s="28" customFormat="1" ht="24.75" customHeight="1">
      <c r="A17" s="91">
        <v>66</v>
      </c>
      <c r="B17" s="92">
        <v>0</v>
      </c>
      <c r="C17" s="93">
        <v>0</v>
      </c>
      <c r="D17" s="94">
        <v>11400</v>
      </c>
      <c r="E17" s="94">
        <v>0</v>
      </c>
      <c r="F17" s="94">
        <v>0</v>
      </c>
      <c r="G17" s="94">
        <v>0</v>
      </c>
      <c r="H17" s="95">
        <v>0</v>
      </c>
      <c r="I17" s="96">
        <v>0</v>
      </c>
    </row>
    <row r="18" spans="1:9" s="28" customFormat="1" ht="24.75" customHeight="1" thickBot="1">
      <c r="A18" s="91">
        <v>67</v>
      </c>
      <c r="B18" s="92">
        <v>933170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5">
        <v>0</v>
      </c>
      <c r="I18" s="96">
        <v>0</v>
      </c>
    </row>
    <row r="19" spans="1:9" s="28" customFormat="1" ht="19.5" customHeight="1">
      <c r="A19" s="211" t="s">
        <v>1</v>
      </c>
      <c r="B19" s="204">
        <f aca="true" t="shared" si="1" ref="B19:I19">SUM(B15:B18)</f>
        <v>933170</v>
      </c>
      <c r="C19" s="204">
        <f t="shared" si="1"/>
        <v>0</v>
      </c>
      <c r="D19" s="204">
        <f t="shared" si="1"/>
        <v>84900</v>
      </c>
      <c r="E19" s="204">
        <f t="shared" si="1"/>
        <v>76500</v>
      </c>
      <c r="F19" s="204">
        <f>SUM(F15:F18)</f>
        <v>4778460</v>
      </c>
      <c r="G19" s="204">
        <f t="shared" si="1"/>
        <v>0</v>
      </c>
      <c r="H19" s="204">
        <f t="shared" si="1"/>
        <v>0</v>
      </c>
      <c r="I19" s="209">
        <f t="shared" si="1"/>
        <v>0</v>
      </c>
    </row>
    <row r="20" spans="1:9" s="28" customFormat="1" ht="19.5" customHeight="1" thickBot="1">
      <c r="A20" s="212"/>
      <c r="B20" s="205"/>
      <c r="C20" s="205"/>
      <c r="D20" s="205"/>
      <c r="E20" s="205"/>
      <c r="F20" s="205"/>
      <c r="G20" s="205"/>
      <c r="H20" s="205"/>
      <c r="I20" s="210"/>
    </row>
    <row r="21" spans="1:9" s="28" customFormat="1" ht="30" customHeight="1" thickBot="1">
      <c r="A21" s="201" t="s">
        <v>112</v>
      </c>
      <c r="B21" s="202"/>
      <c r="C21" s="203"/>
      <c r="D21" s="199">
        <f>SUM(B19:I20)</f>
        <v>5873030</v>
      </c>
      <c r="E21" s="199"/>
      <c r="F21" s="199"/>
      <c r="G21" s="199"/>
      <c r="H21" s="199"/>
      <c r="I21" s="200"/>
    </row>
    <row r="22" spans="1:9" s="28" customFormat="1" ht="15.75">
      <c r="A22" s="72"/>
      <c r="B22" s="72"/>
      <c r="C22" s="72"/>
      <c r="D22" s="72"/>
      <c r="E22" s="72"/>
      <c r="F22" s="72"/>
      <c r="G22" s="72"/>
      <c r="H22" s="72"/>
      <c r="I22" s="72"/>
    </row>
    <row r="23" spans="1:9" s="28" customFormat="1" ht="15.75">
      <c r="A23" s="72"/>
      <c r="B23" s="72"/>
      <c r="C23" s="72"/>
      <c r="D23" s="72"/>
      <c r="E23" s="72"/>
      <c r="F23" s="72"/>
      <c r="G23" s="72"/>
      <c r="H23" s="72"/>
      <c r="I23" s="72"/>
    </row>
    <row r="24" spans="1:14" s="1" customFormat="1" ht="20.25">
      <c r="A24" s="124" t="s">
        <v>106</v>
      </c>
      <c r="B24" s="124"/>
      <c r="C24" s="122"/>
      <c r="D24" s="122"/>
      <c r="E24" s="123" t="s">
        <v>114</v>
      </c>
      <c r="F24" s="122"/>
      <c r="G24" s="138"/>
      <c r="H24" s="123" t="s">
        <v>91</v>
      </c>
      <c r="I24" s="122"/>
      <c r="J24" s="122"/>
      <c r="K24" s="125"/>
      <c r="L24" s="123"/>
      <c r="M24" s="122"/>
      <c r="N24" s="122"/>
    </row>
    <row r="25" spans="1:15" s="1" customFormat="1" ht="30" customHeight="1">
      <c r="A25" s="118"/>
      <c r="B25" s="122"/>
      <c r="C25" s="122"/>
      <c r="D25" s="122"/>
      <c r="E25" s="122"/>
      <c r="F25" s="122"/>
      <c r="G25" s="125"/>
      <c r="H25" s="122"/>
      <c r="I25" s="122"/>
      <c r="J25" s="125"/>
      <c r="K25" s="125"/>
      <c r="L25" s="125"/>
      <c r="M25" s="125"/>
      <c r="N25" s="125"/>
      <c r="O25" s="127"/>
    </row>
    <row r="26" spans="1:15" s="1" customFormat="1" ht="20.25">
      <c r="A26" s="119"/>
      <c r="B26" s="122"/>
      <c r="C26" s="122"/>
      <c r="D26" s="122"/>
      <c r="E26" s="126"/>
      <c r="F26" s="126"/>
      <c r="G26" s="125"/>
      <c r="H26" s="126"/>
      <c r="I26" s="126"/>
      <c r="J26" s="125"/>
      <c r="K26" s="125"/>
      <c r="L26" s="125"/>
      <c r="M26" s="125"/>
      <c r="N26" s="125"/>
      <c r="O26" s="127"/>
    </row>
    <row r="27" spans="1:14" s="127" customFormat="1" ht="20.25">
      <c r="A27" s="120"/>
      <c r="B27" s="125"/>
      <c r="C27" s="125"/>
      <c r="D27" s="125"/>
      <c r="E27" s="177" t="s">
        <v>115</v>
      </c>
      <c r="F27" s="177"/>
      <c r="G27" s="125"/>
      <c r="H27" s="177" t="s">
        <v>92</v>
      </c>
      <c r="I27" s="177"/>
      <c r="J27" s="121"/>
      <c r="K27" s="139"/>
      <c r="L27" s="121"/>
      <c r="M27" s="139"/>
      <c r="N27" s="121"/>
    </row>
    <row r="28" spans="1:9" s="28" customFormat="1" ht="15.75">
      <c r="A28" s="72"/>
      <c r="B28" s="72"/>
      <c r="C28" s="72"/>
      <c r="D28" s="72"/>
      <c r="E28" s="72"/>
      <c r="F28" s="72"/>
      <c r="G28" s="72"/>
      <c r="H28" s="72"/>
      <c r="I28" s="72"/>
    </row>
    <row r="29" spans="1:11" s="28" customFormat="1" ht="20.25">
      <c r="A29" s="219"/>
      <c r="B29" s="219"/>
      <c r="C29" s="219"/>
      <c r="D29" s="125"/>
      <c r="E29" s="125"/>
      <c r="F29" s="125"/>
      <c r="G29" s="138"/>
      <c r="H29" s="125"/>
      <c r="I29" s="125"/>
      <c r="J29" s="121"/>
      <c r="K29" s="128"/>
    </row>
    <row r="30" spans="1:11" s="28" customFormat="1" ht="30.75" customHeight="1">
      <c r="A30" s="129"/>
      <c r="B30" s="125"/>
      <c r="C30" s="125"/>
      <c r="D30" s="125"/>
      <c r="E30" s="143"/>
      <c r="F30" s="143"/>
      <c r="G30" s="125"/>
      <c r="H30" s="125"/>
      <c r="I30" s="125"/>
      <c r="J30" s="121"/>
      <c r="K30" s="128"/>
    </row>
    <row r="31" spans="1:11" s="28" customFormat="1" ht="20.25">
      <c r="A31" s="130"/>
      <c r="B31" s="125"/>
      <c r="C31" s="125"/>
      <c r="D31" s="125"/>
      <c r="E31" s="125"/>
      <c r="F31" s="125"/>
      <c r="G31" s="125"/>
      <c r="H31" s="125"/>
      <c r="I31" s="125"/>
      <c r="J31" s="121"/>
      <c r="K31" s="128"/>
    </row>
    <row r="32" spans="1:11" s="28" customFormat="1" ht="20.25">
      <c r="A32" s="131"/>
      <c r="B32" s="125"/>
      <c r="C32" s="125"/>
      <c r="D32" s="125"/>
      <c r="E32" s="125"/>
      <c r="F32" s="125"/>
      <c r="G32" s="125"/>
      <c r="H32" s="139"/>
      <c r="I32" s="125"/>
      <c r="J32" s="121"/>
      <c r="K32" s="128"/>
    </row>
    <row r="33" spans="1:11" s="28" customFormat="1" ht="15.75">
      <c r="A33" s="144"/>
      <c r="B33" s="144"/>
      <c r="C33" s="144"/>
      <c r="D33" s="144"/>
      <c r="E33" s="144"/>
      <c r="F33" s="144"/>
      <c r="G33" s="144"/>
      <c r="H33" s="144"/>
      <c r="I33" s="144"/>
      <c r="J33" s="128"/>
      <c r="K33" s="128"/>
    </row>
    <row r="34" spans="1:9" s="28" customFormat="1" ht="15.75">
      <c r="A34" s="72"/>
      <c r="B34" s="72"/>
      <c r="C34" s="72"/>
      <c r="D34" s="72"/>
      <c r="E34" s="72"/>
      <c r="F34" s="72"/>
      <c r="G34" s="72"/>
      <c r="H34" s="72"/>
      <c r="I34" s="72"/>
    </row>
    <row r="35" spans="1:9" s="28" customFormat="1" ht="15.75">
      <c r="A35" s="72"/>
      <c r="B35" s="72"/>
      <c r="C35" s="72"/>
      <c r="D35" s="72"/>
      <c r="E35" s="72"/>
      <c r="F35" s="72"/>
      <c r="G35" s="72"/>
      <c r="H35" s="72"/>
      <c r="I35" s="72"/>
    </row>
    <row r="36" spans="1:9" s="28" customFormat="1" ht="15.75">
      <c r="A36" s="72"/>
      <c r="B36" s="72"/>
      <c r="C36" s="72"/>
      <c r="D36" s="72"/>
      <c r="E36" s="72"/>
      <c r="F36" s="72"/>
      <c r="G36" s="72"/>
      <c r="H36" s="72"/>
      <c r="I36" s="72"/>
    </row>
    <row r="37" spans="1:9" s="28" customFormat="1" ht="15.75">
      <c r="A37" s="72"/>
      <c r="B37" s="72"/>
      <c r="C37" s="72"/>
      <c r="D37" s="72"/>
      <c r="E37" s="72"/>
      <c r="F37" s="72"/>
      <c r="G37" s="72"/>
      <c r="H37" s="72"/>
      <c r="I37" s="72"/>
    </row>
    <row r="38" spans="1:9" s="28" customFormat="1" ht="15.75">
      <c r="A38" s="72"/>
      <c r="B38" s="72"/>
      <c r="C38" s="72"/>
      <c r="D38" s="72"/>
      <c r="E38" s="72"/>
      <c r="F38" s="72"/>
      <c r="G38" s="72"/>
      <c r="H38" s="72"/>
      <c r="I38" s="72"/>
    </row>
    <row r="39" spans="1:9" s="28" customFormat="1" ht="15.75">
      <c r="A39" s="72"/>
      <c r="B39" s="72"/>
      <c r="C39" s="72"/>
      <c r="D39" s="72"/>
      <c r="E39" s="72"/>
      <c r="F39" s="72"/>
      <c r="G39" s="72"/>
      <c r="H39" s="72"/>
      <c r="I39" s="72"/>
    </row>
    <row r="40" spans="1:9" s="28" customFormat="1" ht="15.75">
      <c r="A40" s="72"/>
      <c r="B40" s="72"/>
      <c r="C40" s="72"/>
      <c r="D40" s="72"/>
      <c r="E40" s="72"/>
      <c r="F40" s="72"/>
      <c r="G40" s="72"/>
      <c r="H40" s="72"/>
      <c r="I40" s="72"/>
    </row>
    <row r="41" spans="1:9" s="28" customFormat="1" ht="15.75">
      <c r="A41" s="72"/>
      <c r="B41" s="72"/>
      <c r="C41" s="72"/>
      <c r="D41" s="72"/>
      <c r="E41" s="72"/>
      <c r="F41" s="72"/>
      <c r="G41" s="72"/>
      <c r="H41" s="72"/>
      <c r="I41" s="72"/>
    </row>
    <row r="42" spans="1:9" s="28" customFormat="1" ht="15.75">
      <c r="A42" s="72"/>
      <c r="B42" s="72"/>
      <c r="C42" s="72"/>
      <c r="D42" s="72"/>
      <c r="E42" s="72"/>
      <c r="F42" s="72"/>
      <c r="G42" s="72"/>
      <c r="H42" s="72"/>
      <c r="I42" s="72"/>
    </row>
    <row r="43" spans="1:9" s="28" customFormat="1" ht="15.75">
      <c r="A43" s="72"/>
      <c r="B43" s="72"/>
      <c r="C43" s="72"/>
      <c r="D43" s="72"/>
      <c r="E43" s="72"/>
      <c r="F43" s="72"/>
      <c r="G43" s="72"/>
      <c r="H43" s="72"/>
      <c r="I43" s="72"/>
    </row>
    <row r="44" spans="1:9" s="28" customFormat="1" ht="15.75">
      <c r="A44" s="72"/>
      <c r="B44" s="72"/>
      <c r="C44" s="72"/>
      <c r="D44" s="72"/>
      <c r="E44" s="72"/>
      <c r="F44" s="72"/>
      <c r="G44" s="72"/>
      <c r="H44" s="72"/>
      <c r="I44" s="72"/>
    </row>
    <row r="45" spans="1:9" s="28" customFormat="1" ht="15.75">
      <c r="A45" s="72"/>
      <c r="B45" s="72"/>
      <c r="C45" s="72"/>
      <c r="D45" s="72"/>
      <c r="E45" s="72"/>
      <c r="F45" s="72"/>
      <c r="G45" s="72"/>
      <c r="H45" s="72"/>
      <c r="I45" s="72"/>
    </row>
    <row r="46" spans="1:9" s="28" customFormat="1" ht="15.75">
      <c r="A46" s="72"/>
      <c r="B46" s="72"/>
      <c r="C46" s="72"/>
      <c r="D46" s="72"/>
      <c r="E46" s="72"/>
      <c r="F46" s="72"/>
      <c r="G46" s="72"/>
      <c r="H46" s="72"/>
      <c r="I46" s="72"/>
    </row>
    <row r="47" spans="1:9" s="28" customFormat="1" ht="15.75">
      <c r="A47" s="72"/>
      <c r="B47" s="72"/>
      <c r="C47" s="72"/>
      <c r="D47" s="72"/>
      <c r="E47" s="72"/>
      <c r="F47" s="72"/>
      <c r="G47" s="72"/>
      <c r="H47" s="72"/>
      <c r="I47" s="72"/>
    </row>
    <row r="48" spans="1:9" s="28" customFormat="1" ht="15.75">
      <c r="A48" s="72"/>
      <c r="B48" s="72"/>
      <c r="C48" s="72"/>
      <c r="D48" s="72"/>
      <c r="E48" s="72"/>
      <c r="F48" s="72"/>
      <c r="G48" s="72"/>
      <c r="H48" s="72"/>
      <c r="I48" s="72"/>
    </row>
    <row r="49" spans="1:9" s="28" customFormat="1" ht="15.75">
      <c r="A49" s="72"/>
      <c r="B49" s="72"/>
      <c r="C49" s="72"/>
      <c r="D49" s="72"/>
      <c r="E49" s="72"/>
      <c r="F49" s="72"/>
      <c r="G49" s="72"/>
      <c r="H49" s="72"/>
      <c r="I49" s="72"/>
    </row>
    <row r="50" s="28" customFormat="1" ht="15.75"/>
    <row r="51" s="28" customFormat="1" ht="15.75"/>
    <row r="52" s="28" customFormat="1" ht="15.75"/>
    <row r="53" s="28" customFormat="1" ht="15.75"/>
    <row r="54" s="28" customFormat="1" ht="15.75"/>
    <row r="55" s="28" customFormat="1" ht="15.75"/>
    <row r="56" s="28" customFormat="1" ht="15.75"/>
    <row r="57" s="28" customFormat="1" ht="15.75"/>
    <row r="58" s="28" customFormat="1" ht="15.75"/>
    <row r="59" s="28" customFormat="1" ht="15.75"/>
    <row r="60" s="28" customFormat="1" ht="15.75"/>
    <row r="61" s="28" customFormat="1" ht="15.75"/>
    <row r="62" s="28" customFormat="1" ht="15.75"/>
    <row r="63" s="28" customFormat="1" ht="15.75"/>
    <row r="64" s="28" customFormat="1" ht="15.75"/>
    <row r="65" s="28" customFormat="1" ht="15.75"/>
    <row r="66" s="28" customFormat="1" ht="15.75"/>
    <row r="67" s="28" customFormat="1" ht="15.75"/>
    <row r="68" s="28" customFormat="1" ht="15.75"/>
    <row r="69" s="28" customFormat="1" ht="15.75"/>
    <row r="70" s="28" customFormat="1" ht="15.75"/>
  </sheetData>
  <sheetProtection/>
  <mergeCells count="45">
    <mergeCell ref="A29:C29"/>
    <mergeCell ref="A1:I1"/>
    <mergeCell ref="A19:A20"/>
    <mergeCell ref="B19:B20"/>
    <mergeCell ref="C19:C20"/>
    <mergeCell ref="D19:D20"/>
    <mergeCell ref="E19:E20"/>
    <mergeCell ref="H13:H14"/>
    <mergeCell ref="I13:I14"/>
    <mergeCell ref="H19:H20"/>
    <mergeCell ref="A21:C21"/>
    <mergeCell ref="D21:I21"/>
    <mergeCell ref="E3:E4"/>
    <mergeCell ref="I3:I4"/>
    <mergeCell ref="G19:G20"/>
    <mergeCell ref="A12:A13"/>
    <mergeCell ref="B12:I12"/>
    <mergeCell ref="B13:B14"/>
    <mergeCell ref="C13:C14"/>
    <mergeCell ref="A2:A3"/>
    <mergeCell ref="A9:A10"/>
    <mergeCell ref="C9:C10"/>
    <mergeCell ref="D9:D10"/>
    <mergeCell ref="B3:B4"/>
    <mergeCell ref="G9:G10"/>
    <mergeCell ref="E13:E14"/>
    <mergeCell ref="G13:G14"/>
    <mergeCell ref="F3:F4"/>
    <mergeCell ref="F9:F10"/>
    <mergeCell ref="F19:F20"/>
    <mergeCell ref="B2:I2"/>
    <mergeCell ref="G3:G4"/>
    <mergeCell ref="H9:H10"/>
    <mergeCell ref="I9:I10"/>
    <mergeCell ref="I19:I20"/>
    <mergeCell ref="E27:F27"/>
    <mergeCell ref="H27:I27"/>
    <mergeCell ref="H3:H4"/>
    <mergeCell ref="C3:C4"/>
    <mergeCell ref="D3:D4"/>
    <mergeCell ref="D11:I11"/>
    <mergeCell ref="A11:C11"/>
    <mergeCell ref="B9:B10"/>
    <mergeCell ref="E9:E10"/>
    <mergeCell ref="D13:D14"/>
  </mergeCells>
  <printOptions horizontalCentered="1" verticalCentered="1"/>
  <pageMargins left="0.3937007874015748" right="0.3937007874015748" top="0.5511811023622047" bottom="0.5511811023622047" header="0.6692913385826772" footer="0.66929133858267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korisnik</cp:lastModifiedBy>
  <cp:lastPrinted>2019-10-04T10:49:06Z</cp:lastPrinted>
  <dcterms:created xsi:type="dcterms:W3CDTF">1996-10-14T23:33:28Z</dcterms:created>
  <dcterms:modified xsi:type="dcterms:W3CDTF">2019-11-12T07:11:51Z</dcterms:modified>
  <cp:category/>
  <cp:version/>
  <cp:contentType/>
  <cp:contentStatus/>
</cp:coreProperties>
</file>